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theme/themeOverride2.xml" ContentType="application/vnd.openxmlformats-officedocument.themeOverrid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40" yWindow="-225" windowWidth="17985" windowHeight="8715" tabRatio="778" firstSheet="2" activeTab="6"/>
  </bookViews>
  <sheets>
    <sheet name="Stream Corridor GW Use" sheetId="4" r:id="rId1"/>
    <sheet name="GW Management Area GW Use" sheetId="5" r:id="rId2"/>
    <sheet name="Zenith 10-Year Rolling Average" sheetId="2" r:id="rId3"/>
    <sheet name="Precipitation" sheetId="1" r:id="rId4"/>
    <sheet name="Zenith MDS" sheetId="3" r:id="rId5"/>
    <sheet name="Monitoring Well Measurements" sheetId="7" r:id="rId6"/>
    <sheet name="Basinwide GW Use" sheetId="6" r:id="rId7"/>
    <sheet name="Precip vs. GW Use" sheetId="8" r:id="rId8"/>
  </sheets>
  <externalReferences>
    <externalReference r:id="rId9"/>
    <externalReference r:id="rId10"/>
    <externalReference r:id="rId11"/>
  </externalReferences>
  <calcPr calcId="145621"/>
</workbook>
</file>

<file path=xl/calcChain.xml><?xml version="1.0" encoding="utf-8"?>
<calcChain xmlns="http://schemas.openxmlformats.org/spreadsheetml/2006/main">
  <c r="I15" i="8" l="1"/>
  <c r="I16" i="8"/>
  <c r="I17" i="8"/>
  <c r="I18" i="8"/>
  <c r="I19" i="8"/>
  <c r="I20" i="8"/>
  <c r="I21" i="8"/>
  <c r="I22" i="8"/>
  <c r="I23" i="8"/>
  <c r="I14" i="8"/>
  <c r="AP21" i="7" l="1"/>
  <c r="AQ21" i="7"/>
  <c r="AR21" i="7"/>
  <c r="AS21" i="7"/>
  <c r="AT21" i="7"/>
  <c r="AU21" i="7"/>
  <c r="AV21" i="7"/>
  <c r="AW21" i="7"/>
  <c r="AO21" i="7"/>
  <c r="AP20" i="7"/>
  <c r="AQ20" i="7"/>
  <c r="AR20" i="7"/>
  <c r="AS20" i="7"/>
  <c r="AT20" i="7"/>
  <c r="AU20" i="7"/>
  <c r="AV20" i="7"/>
  <c r="AW20" i="7"/>
  <c r="AO20" i="7"/>
  <c r="AW4" i="7"/>
  <c r="AW5" i="7"/>
  <c r="AW6" i="7"/>
  <c r="AW7" i="7"/>
  <c r="AW8" i="7"/>
  <c r="AW9" i="7"/>
  <c r="AW10" i="7"/>
  <c r="AW11" i="7"/>
  <c r="AW12" i="7"/>
  <c r="AW13" i="7"/>
  <c r="AW14" i="7"/>
  <c r="AW15" i="7"/>
  <c r="AW16" i="7"/>
  <c r="AW17" i="7"/>
  <c r="AW18" i="7"/>
  <c r="AW19" i="7"/>
  <c r="AW3" i="7"/>
  <c r="W168" i="7"/>
  <c r="X168" i="7"/>
  <c r="X193" i="7" s="1"/>
  <c r="AA168" i="7"/>
  <c r="AA193" i="7" s="1"/>
  <c r="AB168" i="7"/>
  <c r="AB193" i="7" s="1"/>
  <c r="AC168" i="7"/>
  <c r="AD168" i="7"/>
  <c r="AE168" i="7"/>
  <c r="AE193" i="7" s="1"/>
  <c r="AF168" i="7"/>
  <c r="AF193" i="7" s="1"/>
  <c r="AG168" i="7"/>
  <c r="AH168" i="7"/>
  <c r="AI168" i="7"/>
  <c r="AI193" i="7" s="1"/>
  <c r="AJ168" i="7"/>
  <c r="AJ193" i="7" s="1"/>
  <c r="AK168" i="7"/>
  <c r="W169" i="7"/>
  <c r="X169" i="7"/>
  <c r="Y169" i="7"/>
  <c r="Y193" i="7" s="1"/>
  <c r="Z169" i="7"/>
  <c r="AA169" i="7"/>
  <c r="AB169" i="7"/>
  <c r="AC169" i="7"/>
  <c r="AC193" i="7" s="1"/>
  <c r="AD169" i="7"/>
  <c r="AG169" i="7"/>
  <c r="AG193" i="7" s="1"/>
  <c r="AJ169" i="7"/>
  <c r="AK169" i="7"/>
  <c r="AK193" i="7" s="1"/>
  <c r="W170" i="7"/>
  <c r="X170" i="7"/>
  <c r="Y170" i="7"/>
  <c r="Z170" i="7"/>
  <c r="Z193" i="7" s="1"/>
  <c r="AA170" i="7"/>
  <c r="AB170" i="7"/>
  <c r="AC170" i="7"/>
  <c r="AD170" i="7"/>
  <c r="AD193" i="7" s="1"/>
  <c r="AE170" i="7"/>
  <c r="AF170" i="7"/>
  <c r="AG170" i="7"/>
  <c r="AH170" i="7"/>
  <c r="AH193" i="7" s="1"/>
  <c r="AI170" i="7"/>
  <c r="AJ170" i="7"/>
  <c r="AK170" i="7"/>
  <c r="AL170" i="7"/>
  <c r="AL193" i="7" s="1"/>
  <c r="W171" i="7"/>
  <c r="X171" i="7"/>
  <c r="Y171" i="7"/>
  <c r="Z171" i="7"/>
  <c r="AA171" i="7"/>
  <c r="AB171" i="7"/>
  <c r="AC171" i="7"/>
  <c r="AD171" i="7"/>
  <c r="AE171" i="7"/>
  <c r="AF171" i="7"/>
  <c r="AG171" i="7"/>
  <c r="AH171" i="7"/>
  <c r="AI171" i="7"/>
  <c r="AJ171" i="7"/>
  <c r="AK171" i="7"/>
  <c r="AL171" i="7"/>
  <c r="W172" i="7"/>
  <c r="X172" i="7"/>
  <c r="Y172" i="7"/>
  <c r="Z172" i="7"/>
  <c r="AA172" i="7"/>
  <c r="AB172" i="7"/>
  <c r="AC172" i="7"/>
  <c r="AD172" i="7"/>
  <c r="AE172" i="7"/>
  <c r="AF172" i="7"/>
  <c r="AG172" i="7"/>
  <c r="AH172" i="7"/>
  <c r="AI172" i="7"/>
  <c r="AJ172" i="7"/>
  <c r="AK172" i="7"/>
  <c r="AL172" i="7"/>
  <c r="W173" i="7"/>
  <c r="X173" i="7"/>
  <c r="Y173" i="7"/>
  <c r="Z173" i="7"/>
  <c r="AA173" i="7"/>
  <c r="AB173" i="7"/>
  <c r="AC173" i="7"/>
  <c r="AD173" i="7"/>
  <c r="AE173" i="7"/>
  <c r="AF173" i="7"/>
  <c r="AG173" i="7"/>
  <c r="AH173" i="7"/>
  <c r="AI173" i="7"/>
  <c r="AJ173" i="7"/>
  <c r="AK173" i="7"/>
  <c r="AL173" i="7"/>
  <c r="W174" i="7"/>
  <c r="X174" i="7"/>
  <c r="Y174" i="7"/>
  <c r="Z174" i="7"/>
  <c r="AA174" i="7"/>
  <c r="AB174" i="7"/>
  <c r="AC174" i="7"/>
  <c r="AD174" i="7"/>
  <c r="AE174" i="7"/>
  <c r="AF174" i="7"/>
  <c r="AG174" i="7"/>
  <c r="AH174" i="7"/>
  <c r="AI174" i="7"/>
  <c r="AJ174" i="7"/>
  <c r="AK174" i="7"/>
  <c r="AL174" i="7"/>
  <c r="W175" i="7"/>
  <c r="X175" i="7"/>
  <c r="Y175" i="7"/>
  <c r="Z175" i="7"/>
  <c r="AA175" i="7"/>
  <c r="AB175" i="7"/>
  <c r="AC175" i="7"/>
  <c r="AD175" i="7"/>
  <c r="AE175" i="7"/>
  <c r="AF175" i="7"/>
  <c r="AG175" i="7"/>
  <c r="AH175" i="7"/>
  <c r="AI175" i="7"/>
  <c r="AJ175" i="7"/>
  <c r="AK175" i="7"/>
  <c r="AL175" i="7"/>
  <c r="W176" i="7"/>
  <c r="X176" i="7"/>
  <c r="Y176" i="7"/>
  <c r="Z176" i="7"/>
  <c r="AA176" i="7"/>
  <c r="AB176" i="7"/>
  <c r="AC176" i="7"/>
  <c r="AD176" i="7"/>
  <c r="AE176" i="7"/>
  <c r="AF176" i="7"/>
  <c r="AG176" i="7"/>
  <c r="AH176" i="7"/>
  <c r="AI176" i="7"/>
  <c r="AJ176" i="7"/>
  <c r="AK176" i="7"/>
  <c r="AL176" i="7"/>
  <c r="W177" i="7"/>
  <c r="W193" i="7" s="1"/>
  <c r="X177" i="7"/>
  <c r="Y177" i="7"/>
  <c r="Z177" i="7"/>
  <c r="AA177" i="7"/>
  <c r="AB177" i="7"/>
  <c r="AC177" i="7"/>
  <c r="AD177" i="7"/>
  <c r="AE177" i="7"/>
  <c r="AF177" i="7"/>
  <c r="AG177" i="7"/>
  <c r="AH177" i="7"/>
  <c r="AI177" i="7"/>
  <c r="AJ177" i="7"/>
  <c r="AK177" i="7"/>
  <c r="AL177" i="7"/>
  <c r="W178" i="7"/>
  <c r="X178" i="7"/>
  <c r="Y178" i="7"/>
  <c r="Z178" i="7"/>
  <c r="AA178" i="7"/>
  <c r="AB178" i="7"/>
  <c r="AC178" i="7"/>
  <c r="AD178" i="7"/>
  <c r="AE178" i="7"/>
  <c r="AF178" i="7"/>
  <c r="AG178" i="7"/>
  <c r="AH178" i="7"/>
  <c r="AI178" i="7"/>
  <c r="AJ178" i="7"/>
  <c r="AK178" i="7"/>
  <c r="AL178" i="7"/>
  <c r="W179" i="7"/>
  <c r="X179" i="7"/>
  <c r="Y179" i="7"/>
  <c r="Z179" i="7"/>
  <c r="AA179" i="7"/>
  <c r="AB179" i="7"/>
  <c r="AC179" i="7"/>
  <c r="AD179" i="7"/>
  <c r="AE179" i="7"/>
  <c r="AF179" i="7"/>
  <c r="AG179" i="7"/>
  <c r="AH179" i="7"/>
  <c r="AI179" i="7"/>
  <c r="AJ179" i="7"/>
  <c r="AK179" i="7"/>
  <c r="AL179" i="7"/>
  <c r="W180" i="7"/>
  <c r="X180" i="7"/>
  <c r="Y180" i="7"/>
  <c r="Z180" i="7"/>
  <c r="AA180" i="7"/>
  <c r="AB180" i="7"/>
  <c r="AC180" i="7"/>
  <c r="AD180" i="7"/>
  <c r="AE180" i="7"/>
  <c r="AF180" i="7"/>
  <c r="AG180" i="7"/>
  <c r="AH180" i="7"/>
  <c r="AI180" i="7"/>
  <c r="AJ180" i="7"/>
  <c r="AK180" i="7"/>
  <c r="AL180" i="7"/>
  <c r="W181" i="7"/>
  <c r="X181" i="7"/>
  <c r="Y181" i="7"/>
  <c r="Z181" i="7"/>
  <c r="AA181" i="7"/>
  <c r="AB181" i="7"/>
  <c r="AC181" i="7"/>
  <c r="AD181" i="7"/>
  <c r="AE181" i="7"/>
  <c r="AF181" i="7"/>
  <c r="AG181" i="7"/>
  <c r="AH181" i="7"/>
  <c r="AI181" i="7"/>
  <c r="AJ181" i="7"/>
  <c r="AK181" i="7"/>
  <c r="AL181" i="7"/>
  <c r="W182" i="7"/>
  <c r="X182" i="7"/>
  <c r="Y182" i="7"/>
  <c r="Z182" i="7"/>
  <c r="AA182" i="7"/>
  <c r="AB182" i="7"/>
  <c r="AC182" i="7"/>
  <c r="AD182" i="7"/>
  <c r="AE182" i="7"/>
  <c r="AF182" i="7"/>
  <c r="AG182" i="7"/>
  <c r="AH182" i="7"/>
  <c r="AI182" i="7"/>
  <c r="AJ182" i="7"/>
  <c r="AK182" i="7"/>
  <c r="AL182" i="7"/>
  <c r="W183" i="7"/>
  <c r="X183" i="7"/>
  <c r="Y183" i="7"/>
  <c r="Z183" i="7"/>
  <c r="AA183" i="7"/>
  <c r="AB183" i="7"/>
  <c r="AC183" i="7"/>
  <c r="AD183" i="7"/>
  <c r="AE183" i="7"/>
  <c r="AF183" i="7"/>
  <c r="AG183" i="7"/>
  <c r="AH183" i="7"/>
  <c r="AI183" i="7"/>
  <c r="AJ183" i="7"/>
  <c r="AK183" i="7"/>
  <c r="AL183" i="7"/>
  <c r="W184" i="7"/>
  <c r="X184" i="7"/>
  <c r="Y184" i="7"/>
  <c r="Z184" i="7"/>
  <c r="AA184" i="7"/>
  <c r="AB184" i="7"/>
  <c r="AC184" i="7"/>
  <c r="AD184" i="7"/>
  <c r="AE184" i="7"/>
  <c r="AF184" i="7"/>
  <c r="AG184" i="7"/>
  <c r="AH184" i="7"/>
  <c r="AI184" i="7"/>
  <c r="AJ184" i="7"/>
  <c r="AK184" i="7"/>
  <c r="AL184" i="7"/>
  <c r="W185" i="7"/>
  <c r="X185" i="7"/>
  <c r="Y185" i="7"/>
  <c r="Z185" i="7"/>
  <c r="AA185" i="7"/>
  <c r="AB185" i="7"/>
  <c r="AC185" i="7"/>
  <c r="AD185" i="7"/>
  <c r="AE185" i="7"/>
  <c r="AF185" i="7"/>
  <c r="AG185" i="7"/>
  <c r="AH185" i="7"/>
  <c r="AI185" i="7"/>
  <c r="AJ185" i="7"/>
  <c r="AK185" i="7"/>
  <c r="AL185" i="7"/>
  <c r="W186" i="7"/>
  <c r="X186" i="7"/>
  <c r="Y186" i="7"/>
  <c r="Z186" i="7"/>
  <c r="AA186" i="7"/>
  <c r="AB186" i="7"/>
  <c r="AC186" i="7"/>
  <c r="AD186" i="7"/>
  <c r="AE186" i="7"/>
  <c r="AF186" i="7"/>
  <c r="AG186" i="7"/>
  <c r="AH186" i="7"/>
  <c r="AI186" i="7"/>
  <c r="AJ186" i="7"/>
  <c r="AK186" i="7"/>
  <c r="AL186" i="7"/>
  <c r="W187" i="7"/>
  <c r="X187" i="7"/>
  <c r="Y187" i="7"/>
  <c r="Z187" i="7"/>
  <c r="AA187" i="7"/>
  <c r="AB187" i="7"/>
  <c r="AC187" i="7"/>
  <c r="AD187" i="7"/>
  <c r="AE187" i="7"/>
  <c r="AF187" i="7"/>
  <c r="AG187" i="7"/>
  <c r="AH187" i="7"/>
  <c r="AI187" i="7"/>
  <c r="AJ187" i="7"/>
  <c r="AK187" i="7"/>
  <c r="AL187" i="7"/>
  <c r="Y188" i="7"/>
  <c r="AI188" i="7"/>
  <c r="AJ188" i="7"/>
  <c r="AK188" i="7"/>
  <c r="W189" i="7"/>
  <c r="X189" i="7"/>
  <c r="Y189" i="7"/>
  <c r="Z189" i="7"/>
  <c r="AA189" i="7"/>
  <c r="AB189" i="7"/>
  <c r="AC189" i="7"/>
  <c r="AD189" i="7"/>
  <c r="AE189" i="7"/>
  <c r="AF189" i="7"/>
  <c r="AG189" i="7"/>
  <c r="AH189" i="7"/>
  <c r="AI189" i="7"/>
  <c r="AJ189" i="7"/>
  <c r="AK189" i="7"/>
  <c r="AL189" i="7"/>
  <c r="W190" i="7"/>
  <c r="X190" i="7"/>
  <c r="Y190" i="7"/>
  <c r="Z190" i="7"/>
  <c r="AA190" i="7"/>
  <c r="AB190" i="7"/>
  <c r="AC190" i="7"/>
  <c r="AD190" i="7"/>
  <c r="AE190" i="7"/>
  <c r="AF190" i="7"/>
  <c r="AG190" i="7"/>
  <c r="AH190" i="7"/>
  <c r="AI190" i="7"/>
  <c r="AJ190" i="7"/>
  <c r="AK190" i="7"/>
  <c r="AL190" i="7"/>
  <c r="W191" i="7"/>
  <c r="X191" i="7"/>
  <c r="Y191" i="7"/>
  <c r="Z191" i="7"/>
  <c r="AA191" i="7"/>
  <c r="AB191" i="7"/>
  <c r="AC191" i="7"/>
  <c r="AD191" i="7"/>
  <c r="AE191" i="7"/>
  <c r="AF191" i="7"/>
  <c r="AG191" i="7"/>
  <c r="AH191" i="7"/>
  <c r="AI191" i="7"/>
  <c r="AJ191" i="7"/>
  <c r="AK191" i="7"/>
  <c r="AL191" i="7"/>
  <c r="W192" i="7"/>
  <c r="X192" i="7"/>
  <c r="Y192" i="7"/>
  <c r="Z192" i="7"/>
  <c r="AA192" i="7"/>
  <c r="AB192" i="7"/>
  <c r="AC192" i="7"/>
  <c r="AD192" i="7"/>
  <c r="AE192" i="7"/>
  <c r="AF192" i="7"/>
  <c r="AG192" i="7"/>
  <c r="AH192" i="7"/>
  <c r="AI192" i="7"/>
  <c r="AJ192" i="7"/>
  <c r="AK192" i="7"/>
  <c r="AL192" i="7"/>
  <c r="V169" i="7"/>
  <c r="V193" i="7" s="1"/>
  <c r="V170" i="7"/>
  <c r="V171" i="7"/>
  <c r="V172" i="7"/>
  <c r="V173" i="7"/>
  <c r="V174" i="7"/>
  <c r="V175" i="7"/>
  <c r="V176" i="7"/>
  <c r="V177" i="7"/>
  <c r="V178" i="7"/>
  <c r="V179" i="7"/>
  <c r="V180" i="7"/>
  <c r="V181" i="7"/>
  <c r="V182" i="7"/>
  <c r="V183" i="7"/>
  <c r="V184" i="7"/>
  <c r="V185" i="7"/>
  <c r="V186" i="7"/>
  <c r="V187" i="7"/>
  <c r="V189" i="7"/>
  <c r="V190" i="7"/>
  <c r="V191" i="7"/>
  <c r="V192" i="7"/>
  <c r="V168" i="7"/>
  <c r="V150" i="7"/>
  <c r="AD149" i="7"/>
  <c r="W141" i="7"/>
  <c r="X141" i="7"/>
  <c r="X164" i="7" s="1"/>
  <c r="Y141" i="7"/>
  <c r="Y164" i="7" s="1"/>
  <c r="Z141" i="7"/>
  <c r="AA141" i="7"/>
  <c r="AB141" i="7"/>
  <c r="AB164" i="7" s="1"/>
  <c r="AC141" i="7"/>
  <c r="AC164" i="7" s="1"/>
  <c r="AD141" i="7"/>
  <c r="AE141" i="7"/>
  <c r="AF141" i="7"/>
  <c r="AF164" i="7" s="1"/>
  <c r="AG141" i="7"/>
  <c r="AG164" i="7" s="1"/>
  <c r="AH141" i="7"/>
  <c r="AI141" i="7"/>
  <c r="AJ141" i="7"/>
  <c r="AJ164" i="7" s="1"/>
  <c r="AK141" i="7"/>
  <c r="AK164" i="7" s="1"/>
  <c r="AL141" i="7"/>
  <c r="W142" i="7"/>
  <c r="X142" i="7"/>
  <c r="Y142" i="7"/>
  <c r="Z142" i="7"/>
  <c r="AA142" i="7"/>
  <c r="AB142" i="7"/>
  <c r="AC142" i="7"/>
  <c r="AD142" i="7"/>
  <c r="AE142" i="7"/>
  <c r="AF142" i="7"/>
  <c r="AG142" i="7"/>
  <c r="AH142" i="7"/>
  <c r="AI142" i="7"/>
  <c r="AJ142" i="7"/>
  <c r="AK142" i="7"/>
  <c r="AL142" i="7"/>
  <c r="Y143" i="7"/>
  <c r="AB143" i="7"/>
  <c r="AC143" i="7"/>
  <c r="AD143" i="7"/>
  <c r="AE143" i="7"/>
  <c r="AF143" i="7"/>
  <c r="AG143" i="7"/>
  <c r="AH143" i="7"/>
  <c r="AI143" i="7"/>
  <c r="AJ143" i="7"/>
  <c r="AK143" i="7"/>
  <c r="AL143" i="7"/>
  <c r="W144" i="7"/>
  <c r="X144" i="7"/>
  <c r="Y144" i="7"/>
  <c r="Z144" i="7"/>
  <c r="AA144" i="7"/>
  <c r="AB144" i="7"/>
  <c r="AC144" i="7"/>
  <c r="AD144" i="7"/>
  <c r="AE144" i="7"/>
  <c r="AF144" i="7"/>
  <c r="AG144" i="7"/>
  <c r="AH144" i="7"/>
  <c r="AI144" i="7"/>
  <c r="AJ144" i="7"/>
  <c r="AK144" i="7"/>
  <c r="AL144" i="7"/>
  <c r="W145" i="7"/>
  <c r="X145" i="7"/>
  <c r="Y145" i="7"/>
  <c r="Z145" i="7"/>
  <c r="AA145" i="7"/>
  <c r="AB145" i="7"/>
  <c r="AC145" i="7"/>
  <c r="AD145" i="7"/>
  <c r="AE145" i="7"/>
  <c r="AF145" i="7"/>
  <c r="AG145" i="7"/>
  <c r="AH145" i="7"/>
  <c r="AI145" i="7"/>
  <c r="AJ145" i="7"/>
  <c r="AK145" i="7"/>
  <c r="AL145" i="7"/>
  <c r="W146" i="7"/>
  <c r="X146" i="7"/>
  <c r="Y146" i="7"/>
  <c r="Z146" i="7"/>
  <c r="AA146" i="7"/>
  <c r="AB146" i="7"/>
  <c r="AC146" i="7"/>
  <c r="AD146" i="7"/>
  <c r="AE146" i="7"/>
  <c r="AF146" i="7"/>
  <c r="AG146" i="7"/>
  <c r="AH146" i="7"/>
  <c r="AI146" i="7"/>
  <c r="AJ146" i="7"/>
  <c r="AK146" i="7"/>
  <c r="AL146" i="7"/>
  <c r="W147" i="7"/>
  <c r="X147" i="7"/>
  <c r="Y147" i="7"/>
  <c r="Z147" i="7"/>
  <c r="Z164" i="7" s="1"/>
  <c r="AA147" i="7"/>
  <c r="AB147" i="7"/>
  <c r="AC147" i="7"/>
  <c r="AD147" i="7"/>
  <c r="AD164" i="7" s="1"/>
  <c r="AE147" i="7"/>
  <c r="AF147" i="7"/>
  <c r="AG147" i="7"/>
  <c r="AH147" i="7"/>
  <c r="AI147" i="7"/>
  <c r="AJ147" i="7"/>
  <c r="AK147" i="7"/>
  <c r="AL147" i="7"/>
  <c r="W148" i="7"/>
  <c r="X148" i="7"/>
  <c r="Y148" i="7"/>
  <c r="Z148" i="7"/>
  <c r="AA148" i="7"/>
  <c r="AB148" i="7"/>
  <c r="AE148" i="7"/>
  <c r="AE164" i="7" s="1"/>
  <c r="AF148" i="7"/>
  <c r="AG148" i="7"/>
  <c r="AH148" i="7"/>
  <c r="AH164" i="7" s="1"/>
  <c r="AI148" i="7"/>
  <c r="AI164" i="7" s="1"/>
  <c r="AJ148" i="7"/>
  <c r="AK148" i="7"/>
  <c r="AL148" i="7"/>
  <c r="AL164" i="7" s="1"/>
  <c r="W149" i="7"/>
  <c r="W164" i="7" s="1"/>
  <c r="X149" i="7"/>
  <c r="AE149" i="7"/>
  <c r="AJ149" i="7"/>
  <c r="AK149" i="7"/>
  <c r="AL149" i="7"/>
  <c r="W150" i="7"/>
  <c r="X150" i="7"/>
  <c r="Y150" i="7"/>
  <c r="Z150" i="7"/>
  <c r="AA150" i="7"/>
  <c r="AA164" i="7" s="1"/>
  <c r="AB150" i="7"/>
  <c r="AC150" i="7"/>
  <c r="AD150" i="7"/>
  <c r="AE150" i="7"/>
  <c r="AF150" i="7"/>
  <c r="AG150" i="7"/>
  <c r="AH150" i="7"/>
  <c r="AI150" i="7"/>
  <c r="AJ150" i="7"/>
  <c r="AK150" i="7"/>
  <c r="AL150" i="7"/>
  <c r="W151" i="7"/>
  <c r="X151" i="7"/>
  <c r="Y151" i="7"/>
  <c r="Z151" i="7"/>
  <c r="AA151" i="7"/>
  <c r="AB151" i="7"/>
  <c r="AC151" i="7"/>
  <c r="AD151" i="7"/>
  <c r="AE151" i="7"/>
  <c r="AF151" i="7"/>
  <c r="AG151" i="7"/>
  <c r="AH151" i="7"/>
  <c r="AI151" i="7"/>
  <c r="AJ151" i="7"/>
  <c r="AK151" i="7"/>
  <c r="W152" i="7"/>
  <c r="X152" i="7"/>
  <c r="Y152" i="7"/>
  <c r="Z152" i="7"/>
  <c r="AA152" i="7"/>
  <c r="AB152" i="7"/>
  <c r="AC152" i="7"/>
  <c r="AD152" i="7"/>
  <c r="AE152" i="7"/>
  <c r="AF152" i="7"/>
  <c r="AG152" i="7"/>
  <c r="AH152" i="7"/>
  <c r="AI152" i="7"/>
  <c r="AJ152" i="7"/>
  <c r="AK152" i="7"/>
  <c r="AL152" i="7"/>
  <c r="W153" i="7"/>
  <c r="X153" i="7"/>
  <c r="Y153" i="7"/>
  <c r="Z153" i="7"/>
  <c r="AA153" i="7"/>
  <c r="AB153" i="7"/>
  <c r="AC153" i="7"/>
  <c r="AD153" i="7"/>
  <c r="AE153" i="7"/>
  <c r="AF153" i="7"/>
  <c r="AG153" i="7"/>
  <c r="AH153" i="7"/>
  <c r="AI153" i="7"/>
  <c r="AJ153" i="7"/>
  <c r="AK153" i="7"/>
  <c r="AL153" i="7"/>
  <c r="W154" i="7"/>
  <c r="X154" i="7"/>
  <c r="Y154" i="7"/>
  <c r="Z154" i="7"/>
  <c r="AA154" i="7"/>
  <c r="AB154" i="7"/>
  <c r="AC154" i="7"/>
  <c r="AD154" i="7"/>
  <c r="AE154" i="7"/>
  <c r="AF154" i="7"/>
  <c r="AG154" i="7"/>
  <c r="AH154" i="7"/>
  <c r="AI154" i="7"/>
  <c r="AJ154" i="7"/>
  <c r="AK154" i="7"/>
  <c r="AL154" i="7"/>
  <c r="W155" i="7"/>
  <c r="X155" i="7"/>
  <c r="Y155" i="7"/>
  <c r="Z155" i="7"/>
  <c r="AA155" i="7"/>
  <c r="AB155" i="7"/>
  <c r="AC155" i="7"/>
  <c r="AD155" i="7"/>
  <c r="AE155" i="7"/>
  <c r="AF155" i="7"/>
  <c r="AG155" i="7"/>
  <c r="AH155" i="7"/>
  <c r="AI155" i="7"/>
  <c r="AJ155" i="7"/>
  <c r="AK155" i="7"/>
  <c r="AL155" i="7"/>
  <c r="W156" i="7"/>
  <c r="X156" i="7"/>
  <c r="Y156" i="7"/>
  <c r="Z156" i="7"/>
  <c r="AA156" i="7"/>
  <c r="AB156" i="7"/>
  <c r="AC156" i="7"/>
  <c r="AD156" i="7"/>
  <c r="AE156" i="7"/>
  <c r="AF156" i="7"/>
  <c r="AG156" i="7"/>
  <c r="AH156" i="7"/>
  <c r="AI156" i="7"/>
  <c r="AJ156" i="7"/>
  <c r="AK156" i="7"/>
  <c r="AL156" i="7"/>
  <c r="W157" i="7"/>
  <c r="X157" i="7"/>
  <c r="Y157" i="7"/>
  <c r="Z157" i="7"/>
  <c r="AA157" i="7"/>
  <c r="AB157" i="7"/>
  <c r="AC157" i="7"/>
  <c r="AD157" i="7"/>
  <c r="AE157" i="7"/>
  <c r="AF157" i="7"/>
  <c r="AG157" i="7"/>
  <c r="AH157" i="7"/>
  <c r="AI157" i="7"/>
  <c r="AJ157" i="7"/>
  <c r="AK157" i="7"/>
  <c r="AL157" i="7"/>
  <c r="W158" i="7"/>
  <c r="X158" i="7"/>
  <c r="Y158" i="7"/>
  <c r="Z158" i="7"/>
  <c r="AA158" i="7"/>
  <c r="AB158" i="7"/>
  <c r="AC158" i="7"/>
  <c r="AD158" i="7"/>
  <c r="AE158" i="7"/>
  <c r="AF158" i="7"/>
  <c r="AG158" i="7"/>
  <c r="AH158" i="7"/>
  <c r="AI158" i="7"/>
  <c r="AJ158" i="7"/>
  <c r="AK158" i="7"/>
  <c r="AL158" i="7"/>
  <c r="W159" i="7"/>
  <c r="X159" i="7"/>
  <c r="Y159" i="7"/>
  <c r="Z159" i="7"/>
  <c r="AA159" i="7"/>
  <c r="AD159" i="7"/>
  <c r="AE159" i="7"/>
  <c r="AF159" i="7"/>
  <c r="AG159" i="7"/>
  <c r="AH159" i="7"/>
  <c r="AI159" i="7"/>
  <c r="AJ159" i="7"/>
  <c r="AK159" i="7"/>
  <c r="AL159" i="7"/>
  <c r="W160" i="7"/>
  <c r="X160" i="7"/>
  <c r="Y160" i="7"/>
  <c r="Z160" i="7"/>
  <c r="AA160" i="7"/>
  <c r="AB160" i="7"/>
  <c r="AC160" i="7"/>
  <c r="AD160" i="7"/>
  <c r="AE160" i="7"/>
  <c r="AF160" i="7"/>
  <c r="AG160" i="7"/>
  <c r="AH160" i="7"/>
  <c r="AI160" i="7"/>
  <c r="AJ160" i="7"/>
  <c r="AK160" i="7"/>
  <c r="AL160" i="7"/>
  <c r="W161" i="7"/>
  <c r="X161" i="7"/>
  <c r="Y161" i="7"/>
  <c r="Z161" i="7"/>
  <c r="AA161" i="7"/>
  <c r="AB161" i="7"/>
  <c r="AC161" i="7"/>
  <c r="AD161" i="7"/>
  <c r="AE161" i="7"/>
  <c r="AF161" i="7"/>
  <c r="AG161" i="7"/>
  <c r="AH161" i="7"/>
  <c r="AI161" i="7"/>
  <c r="AJ161" i="7"/>
  <c r="AK161" i="7"/>
  <c r="AL161" i="7"/>
  <c r="W162" i="7"/>
  <c r="X162" i="7"/>
  <c r="Y162" i="7"/>
  <c r="Z162" i="7"/>
  <c r="AA162" i="7"/>
  <c r="AB162" i="7"/>
  <c r="AC162" i="7"/>
  <c r="AF162" i="7"/>
  <c r="AG162" i="7"/>
  <c r="AH162" i="7"/>
  <c r="AI162" i="7"/>
  <c r="AJ162" i="7"/>
  <c r="AK162" i="7"/>
  <c r="AL162" i="7"/>
  <c r="W163" i="7"/>
  <c r="X163" i="7"/>
  <c r="Y163" i="7"/>
  <c r="Z163" i="7"/>
  <c r="AA163" i="7"/>
  <c r="AB163" i="7"/>
  <c r="AC163" i="7"/>
  <c r="AD163" i="7"/>
  <c r="AE163" i="7"/>
  <c r="AF163" i="7"/>
  <c r="AG163" i="7"/>
  <c r="AH163" i="7"/>
  <c r="AI163" i="7"/>
  <c r="AJ163" i="7"/>
  <c r="AK163" i="7"/>
  <c r="AL163" i="7"/>
  <c r="V142" i="7"/>
  <c r="V164" i="7" s="1"/>
  <c r="V144" i="7"/>
  <c r="V145" i="7"/>
  <c r="V146" i="7"/>
  <c r="V147" i="7"/>
  <c r="V148" i="7"/>
  <c r="V149" i="7"/>
  <c r="V151" i="7"/>
  <c r="V152" i="7"/>
  <c r="V153" i="7"/>
  <c r="V154" i="7"/>
  <c r="V155" i="7"/>
  <c r="V156" i="7"/>
  <c r="V157" i="7"/>
  <c r="V159" i="7"/>
  <c r="V160" i="7"/>
  <c r="V161" i="7"/>
  <c r="V162" i="7"/>
  <c r="V163" i="7"/>
  <c r="V141" i="7"/>
  <c r="W137" i="7"/>
  <c r="X137" i="7"/>
  <c r="Y137" i="7"/>
  <c r="Z137" i="7"/>
  <c r="AA137" i="7"/>
  <c r="AB137" i="7"/>
  <c r="AC137" i="7"/>
  <c r="AD137" i="7"/>
  <c r="AE137" i="7"/>
  <c r="AF137" i="7"/>
  <c r="AG137" i="7"/>
  <c r="AH137" i="7"/>
  <c r="AI137" i="7"/>
  <c r="AJ137" i="7"/>
  <c r="AK137" i="7"/>
  <c r="AL137" i="7"/>
  <c r="V137" i="7"/>
  <c r="W83" i="7"/>
  <c r="X83" i="7"/>
  <c r="Y83" i="7"/>
  <c r="Z83" i="7"/>
  <c r="AA83" i="7"/>
  <c r="AB83" i="7"/>
  <c r="AC83" i="7"/>
  <c r="AD83" i="7"/>
  <c r="AE83" i="7"/>
  <c r="AF83" i="7"/>
  <c r="AG83" i="7"/>
  <c r="AH83" i="7"/>
  <c r="AI83" i="7"/>
  <c r="AJ83" i="7"/>
  <c r="AK83" i="7"/>
  <c r="AL83" i="7"/>
  <c r="W84" i="7"/>
  <c r="X84" i="7"/>
  <c r="Y84" i="7"/>
  <c r="Z84" i="7"/>
  <c r="AA84" i="7"/>
  <c r="AB84" i="7"/>
  <c r="AC84" i="7"/>
  <c r="AD84" i="7"/>
  <c r="AE84" i="7"/>
  <c r="AF84" i="7"/>
  <c r="AG84" i="7"/>
  <c r="AH84" i="7"/>
  <c r="AI84" i="7"/>
  <c r="AJ84" i="7"/>
  <c r="AK84" i="7"/>
  <c r="AL84" i="7"/>
  <c r="W85" i="7"/>
  <c r="X85" i="7"/>
  <c r="Y85" i="7"/>
  <c r="Z85" i="7"/>
  <c r="AA85" i="7"/>
  <c r="AB85" i="7"/>
  <c r="AC85" i="7"/>
  <c r="AD85" i="7"/>
  <c r="AE85" i="7"/>
  <c r="AF85" i="7"/>
  <c r="AG85" i="7"/>
  <c r="AH85" i="7"/>
  <c r="AI85" i="7"/>
  <c r="AJ85" i="7"/>
  <c r="AK85" i="7"/>
  <c r="AL85" i="7"/>
  <c r="W86" i="7"/>
  <c r="X86" i="7"/>
  <c r="Y86" i="7"/>
  <c r="Z86" i="7"/>
  <c r="AA86" i="7"/>
  <c r="AB86" i="7"/>
  <c r="AC86" i="7"/>
  <c r="AD86" i="7"/>
  <c r="AE86" i="7"/>
  <c r="AF86" i="7"/>
  <c r="AG86" i="7"/>
  <c r="AH86" i="7"/>
  <c r="AI86" i="7"/>
  <c r="AJ86" i="7"/>
  <c r="AK86" i="7"/>
  <c r="AL86" i="7"/>
  <c r="W87" i="7"/>
  <c r="X87" i="7"/>
  <c r="Y87" i="7"/>
  <c r="Z87" i="7"/>
  <c r="AA87" i="7"/>
  <c r="AB87" i="7"/>
  <c r="AC87" i="7"/>
  <c r="AD87" i="7"/>
  <c r="AE87" i="7"/>
  <c r="AF87" i="7"/>
  <c r="AG87" i="7"/>
  <c r="AH87" i="7"/>
  <c r="AI87" i="7"/>
  <c r="AJ87" i="7"/>
  <c r="AK87" i="7"/>
  <c r="AL87" i="7"/>
  <c r="W88" i="7"/>
  <c r="X88" i="7"/>
  <c r="Y88" i="7"/>
  <c r="Z88" i="7"/>
  <c r="AA88" i="7"/>
  <c r="AB88" i="7"/>
  <c r="AC88" i="7"/>
  <c r="AD88" i="7"/>
  <c r="AE88" i="7"/>
  <c r="AF88" i="7"/>
  <c r="AG88" i="7"/>
  <c r="AH88" i="7"/>
  <c r="AI88" i="7"/>
  <c r="AJ88" i="7"/>
  <c r="W89" i="7"/>
  <c r="X89" i="7"/>
  <c r="Y89" i="7"/>
  <c r="Z89" i="7"/>
  <c r="AA89" i="7"/>
  <c r="AB89" i="7"/>
  <c r="AC89" i="7"/>
  <c r="AD89" i="7"/>
  <c r="AE89" i="7"/>
  <c r="AF89" i="7"/>
  <c r="AG89" i="7"/>
  <c r="AH89" i="7"/>
  <c r="AI89" i="7"/>
  <c r="AJ89" i="7"/>
  <c r="AK89" i="7"/>
  <c r="AL89" i="7"/>
  <c r="W90" i="7"/>
  <c r="X90" i="7"/>
  <c r="Y90" i="7"/>
  <c r="Z90" i="7"/>
  <c r="AA90" i="7"/>
  <c r="AB90" i="7"/>
  <c r="AC90" i="7"/>
  <c r="AD90" i="7"/>
  <c r="AE90" i="7"/>
  <c r="AF90" i="7"/>
  <c r="AG90" i="7"/>
  <c r="AH90" i="7"/>
  <c r="AI90" i="7"/>
  <c r="AJ90" i="7"/>
  <c r="AL91" i="7"/>
  <c r="W92" i="7"/>
  <c r="X92" i="7"/>
  <c r="Y92" i="7"/>
  <c r="Z92" i="7"/>
  <c r="AA92" i="7"/>
  <c r="AB92" i="7"/>
  <c r="AC92" i="7"/>
  <c r="AD92" i="7"/>
  <c r="AE92" i="7"/>
  <c r="AF92" i="7"/>
  <c r="AG92" i="7"/>
  <c r="AH92" i="7"/>
  <c r="AI92" i="7"/>
  <c r="AJ92" i="7"/>
  <c r="AK92" i="7"/>
  <c r="AL92" i="7"/>
  <c r="W93" i="7"/>
  <c r="X93" i="7"/>
  <c r="Y93" i="7"/>
  <c r="Z93" i="7"/>
  <c r="AA93" i="7"/>
  <c r="AB93" i="7"/>
  <c r="AC93" i="7"/>
  <c r="AD93" i="7"/>
  <c r="AE93" i="7"/>
  <c r="AF93" i="7"/>
  <c r="AG93" i="7"/>
  <c r="AH93" i="7"/>
  <c r="AI93" i="7"/>
  <c r="AJ93" i="7"/>
  <c r="AK93" i="7"/>
  <c r="AL93" i="7"/>
  <c r="W94" i="7"/>
  <c r="X94" i="7"/>
  <c r="Y94" i="7"/>
  <c r="Z94" i="7"/>
  <c r="AA94" i="7"/>
  <c r="AB94" i="7"/>
  <c r="AC94" i="7"/>
  <c r="AD94" i="7"/>
  <c r="AE94" i="7"/>
  <c r="AF94" i="7"/>
  <c r="AG94" i="7"/>
  <c r="AH94" i="7"/>
  <c r="AI94" i="7"/>
  <c r="AJ94" i="7"/>
  <c r="AK94" i="7"/>
  <c r="AL94" i="7"/>
  <c r="W95" i="7"/>
  <c r="X95" i="7"/>
  <c r="Y95" i="7"/>
  <c r="Z95" i="7"/>
  <c r="AA95" i="7"/>
  <c r="AB95" i="7"/>
  <c r="AC95" i="7"/>
  <c r="AD95" i="7"/>
  <c r="AE95" i="7"/>
  <c r="AF95" i="7"/>
  <c r="AG95" i="7"/>
  <c r="AH95" i="7"/>
  <c r="AI95" i="7"/>
  <c r="AJ95" i="7"/>
  <c r="AK95" i="7"/>
  <c r="AL95" i="7"/>
  <c r="W96" i="7"/>
  <c r="X96" i="7"/>
  <c r="Y96" i="7"/>
  <c r="Z96" i="7"/>
  <c r="AA96" i="7"/>
  <c r="AB96" i="7"/>
  <c r="AC96" i="7"/>
  <c r="AD96" i="7"/>
  <c r="AE96" i="7"/>
  <c r="AF96" i="7"/>
  <c r="AG96" i="7"/>
  <c r="AH96" i="7"/>
  <c r="AI96" i="7"/>
  <c r="AJ96" i="7"/>
  <c r="AK96" i="7"/>
  <c r="AL96" i="7"/>
  <c r="W97" i="7"/>
  <c r="X97" i="7"/>
  <c r="Y97" i="7"/>
  <c r="Z97" i="7"/>
  <c r="AA97" i="7"/>
  <c r="AB97" i="7"/>
  <c r="AC97" i="7"/>
  <c r="AD97" i="7"/>
  <c r="AE97" i="7"/>
  <c r="AF97" i="7"/>
  <c r="AG97" i="7"/>
  <c r="AH97" i="7"/>
  <c r="AI97" i="7"/>
  <c r="AJ97" i="7"/>
  <c r="AK97" i="7"/>
  <c r="AL97" i="7"/>
  <c r="W98" i="7"/>
  <c r="X98" i="7"/>
  <c r="Y98" i="7"/>
  <c r="Z98" i="7"/>
  <c r="AA98" i="7"/>
  <c r="AB98" i="7"/>
  <c r="AC98" i="7"/>
  <c r="AD98" i="7"/>
  <c r="AE98" i="7"/>
  <c r="AF98" i="7"/>
  <c r="AG98" i="7"/>
  <c r="AH98" i="7"/>
  <c r="AI98" i="7"/>
  <c r="AJ98" i="7"/>
  <c r="AK98" i="7"/>
  <c r="AL98" i="7"/>
  <c r="W99" i="7"/>
  <c r="X99" i="7"/>
  <c r="Y99" i="7"/>
  <c r="Z99" i="7"/>
  <c r="AA99" i="7"/>
  <c r="AB99" i="7"/>
  <c r="AC99" i="7"/>
  <c r="AD99" i="7"/>
  <c r="AE99" i="7"/>
  <c r="AF99" i="7"/>
  <c r="AG99" i="7"/>
  <c r="AH99" i="7"/>
  <c r="AI99" i="7"/>
  <c r="AJ99" i="7"/>
  <c r="AK99" i="7"/>
  <c r="AL99" i="7"/>
  <c r="W100" i="7"/>
  <c r="X100" i="7"/>
  <c r="Y100" i="7"/>
  <c r="Z100" i="7"/>
  <c r="AA100" i="7"/>
  <c r="AB100" i="7"/>
  <c r="AC100" i="7"/>
  <c r="AD100" i="7"/>
  <c r="AE100" i="7"/>
  <c r="AF100" i="7"/>
  <c r="AG100" i="7"/>
  <c r="AH100" i="7"/>
  <c r="AI100" i="7"/>
  <c r="AJ100" i="7"/>
  <c r="AK100" i="7"/>
  <c r="AL100" i="7"/>
  <c r="W101" i="7"/>
  <c r="X101" i="7"/>
  <c r="Y101" i="7"/>
  <c r="Z101" i="7"/>
  <c r="AA101" i="7"/>
  <c r="AD101" i="7"/>
  <c r="AE101" i="7"/>
  <c r="AF101" i="7"/>
  <c r="AG101" i="7"/>
  <c r="AH101" i="7"/>
  <c r="AI101" i="7"/>
  <c r="AJ101" i="7"/>
  <c r="AK101" i="7"/>
  <c r="AL101" i="7"/>
  <c r="W102" i="7"/>
  <c r="X102" i="7"/>
  <c r="Y102" i="7"/>
  <c r="Z102" i="7"/>
  <c r="AA102" i="7"/>
  <c r="AB102" i="7"/>
  <c r="AC102" i="7"/>
  <c r="AD102" i="7"/>
  <c r="AE102" i="7"/>
  <c r="AF102" i="7"/>
  <c r="AG102" i="7"/>
  <c r="AH102" i="7"/>
  <c r="AI102" i="7"/>
  <c r="AJ102" i="7"/>
  <c r="AK102" i="7"/>
  <c r="AL102" i="7"/>
  <c r="W103" i="7"/>
  <c r="X103" i="7"/>
  <c r="Y103" i="7"/>
  <c r="Z103" i="7"/>
  <c r="AA103" i="7"/>
  <c r="AB103" i="7"/>
  <c r="AC103" i="7"/>
  <c r="AD103" i="7"/>
  <c r="AE103" i="7"/>
  <c r="AF103" i="7"/>
  <c r="AG103" i="7"/>
  <c r="AH103" i="7"/>
  <c r="AI103" i="7"/>
  <c r="AJ103" i="7"/>
  <c r="AK103" i="7"/>
  <c r="AL103" i="7"/>
  <c r="W104" i="7"/>
  <c r="X104" i="7"/>
  <c r="Y104" i="7"/>
  <c r="Z104" i="7"/>
  <c r="AA104" i="7"/>
  <c r="AB104" i="7"/>
  <c r="AC104" i="7"/>
  <c r="AD104" i="7"/>
  <c r="AE104" i="7"/>
  <c r="AF104" i="7"/>
  <c r="AG104" i="7"/>
  <c r="AH104" i="7"/>
  <c r="AI104" i="7"/>
  <c r="AJ104" i="7"/>
  <c r="AK104" i="7"/>
  <c r="AL104" i="7"/>
  <c r="W105" i="7"/>
  <c r="X105" i="7"/>
  <c r="Y105" i="7"/>
  <c r="AB105" i="7"/>
  <c r="AD106" i="7"/>
  <c r="AE106" i="7"/>
  <c r="AF106" i="7"/>
  <c r="AG106" i="7"/>
  <c r="AH106" i="7"/>
  <c r="AI106" i="7"/>
  <c r="AJ106" i="7"/>
  <c r="AK106" i="7"/>
  <c r="AL106" i="7"/>
  <c r="W107" i="7"/>
  <c r="X107" i="7"/>
  <c r="Y107" i="7"/>
  <c r="Z107" i="7"/>
  <c r="AA107" i="7"/>
  <c r="AB107" i="7"/>
  <c r="AC107" i="7"/>
  <c r="AD107" i="7"/>
  <c r="AE107" i="7"/>
  <c r="AF107" i="7"/>
  <c r="AG107" i="7"/>
  <c r="AH107" i="7"/>
  <c r="AI107" i="7"/>
  <c r="AJ107" i="7"/>
  <c r="AK107" i="7"/>
  <c r="AL107" i="7"/>
  <c r="W108" i="7"/>
  <c r="X108" i="7"/>
  <c r="Y108" i="7"/>
  <c r="Z108" i="7"/>
  <c r="AA108" i="7"/>
  <c r="AB108" i="7"/>
  <c r="AC108" i="7"/>
  <c r="AD108" i="7"/>
  <c r="AE108" i="7"/>
  <c r="AF108" i="7"/>
  <c r="AG108" i="7"/>
  <c r="AH108" i="7"/>
  <c r="AI108" i="7"/>
  <c r="AJ108" i="7"/>
  <c r="AK108" i="7"/>
  <c r="AL108" i="7"/>
  <c r="W109" i="7"/>
  <c r="X109" i="7"/>
  <c r="Y109" i="7"/>
  <c r="Z109" i="7"/>
  <c r="AA109" i="7"/>
  <c r="AB109" i="7"/>
  <c r="AC109" i="7"/>
  <c r="AD109" i="7"/>
  <c r="AE109" i="7"/>
  <c r="AF109" i="7"/>
  <c r="AG109" i="7"/>
  <c r="AH109" i="7"/>
  <c r="AI109" i="7"/>
  <c r="AJ109" i="7"/>
  <c r="AK109" i="7"/>
  <c r="AL109" i="7"/>
  <c r="W110" i="7"/>
  <c r="X110" i="7"/>
  <c r="Y110" i="7"/>
  <c r="Z110" i="7"/>
  <c r="AA110" i="7"/>
  <c r="AB110" i="7"/>
  <c r="AC110" i="7"/>
  <c r="AD110" i="7"/>
  <c r="AE110" i="7"/>
  <c r="AF110" i="7"/>
  <c r="AG110" i="7"/>
  <c r="AH110" i="7"/>
  <c r="AI110" i="7"/>
  <c r="W111" i="7"/>
  <c r="X111" i="7"/>
  <c r="Y111" i="7"/>
  <c r="Z111" i="7"/>
  <c r="AA111" i="7"/>
  <c r="AB111" i="7"/>
  <c r="AC111" i="7"/>
  <c r="AD111" i="7"/>
  <c r="AE111" i="7"/>
  <c r="AF111" i="7"/>
  <c r="AG111" i="7"/>
  <c r="AH111" i="7"/>
  <c r="AI111" i="7"/>
  <c r="AJ111" i="7"/>
  <c r="AK111" i="7"/>
  <c r="AL111" i="7"/>
  <c r="W112" i="7"/>
  <c r="X112" i="7"/>
  <c r="Y112" i="7"/>
  <c r="Z112" i="7"/>
  <c r="AA112" i="7"/>
  <c r="AB112" i="7"/>
  <c r="AC112" i="7"/>
  <c r="AD112" i="7"/>
  <c r="AE112" i="7"/>
  <c r="AF112" i="7"/>
  <c r="AG112" i="7"/>
  <c r="AH112" i="7"/>
  <c r="AI112" i="7"/>
  <c r="AJ112" i="7"/>
  <c r="AK112" i="7"/>
  <c r="AL112" i="7"/>
  <c r="W113" i="7"/>
  <c r="X113" i="7"/>
  <c r="Y113" i="7"/>
  <c r="Z113" i="7"/>
  <c r="AA113" i="7"/>
  <c r="AB113" i="7"/>
  <c r="AC113" i="7"/>
  <c r="AD113" i="7"/>
  <c r="AE113" i="7"/>
  <c r="AF113" i="7"/>
  <c r="AG113" i="7"/>
  <c r="AH113" i="7"/>
  <c r="AI113" i="7"/>
  <c r="AJ113" i="7"/>
  <c r="AK113" i="7"/>
  <c r="AL113" i="7"/>
  <c r="W114" i="7"/>
  <c r="X114" i="7"/>
  <c r="Y114" i="7"/>
  <c r="Z114" i="7"/>
  <c r="AA114" i="7"/>
  <c r="AB114" i="7"/>
  <c r="AC114" i="7"/>
  <c r="AD114" i="7"/>
  <c r="AE114" i="7"/>
  <c r="AF114" i="7"/>
  <c r="AG114" i="7"/>
  <c r="AH114" i="7"/>
  <c r="AI114" i="7"/>
  <c r="AJ114" i="7"/>
  <c r="AK114" i="7"/>
  <c r="AL114" i="7"/>
  <c r="W115" i="7"/>
  <c r="X115" i="7"/>
  <c r="Y115" i="7"/>
  <c r="Z115" i="7"/>
  <c r="AA115" i="7"/>
  <c r="AB115" i="7"/>
  <c r="AC115" i="7"/>
  <c r="AD115" i="7"/>
  <c r="AE115" i="7"/>
  <c r="AF115" i="7"/>
  <c r="AG115" i="7"/>
  <c r="AH115" i="7"/>
  <c r="AI115" i="7"/>
  <c r="AJ115" i="7"/>
  <c r="AK115" i="7"/>
  <c r="AL115" i="7"/>
  <c r="W116" i="7"/>
  <c r="X116" i="7"/>
  <c r="Y116" i="7"/>
  <c r="Z116" i="7"/>
  <c r="AA116" i="7"/>
  <c r="AB116" i="7"/>
  <c r="AC116" i="7"/>
  <c r="AD116" i="7"/>
  <c r="AE116" i="7"/>
  <c r="AF116" i="7"/>
  <c r="AG116" i="7"/>
  <c r="AH116" i="7"/>
  <c r="AI116" i="7"/>
  <c r="AJ116" i="7"/>
  <c r="AK116" i="7"/>
  <c r="AL116" i="7"/>
  <c r="W117" i="7"/>
  <c r="X117" i="7"/>
  <c r="Y117" i="7"/>
  <c r="Z117" i="7"/>
  <c r="AA117" i="7"/>
  <c r="AB117" i="7"/>
  <c r="AC117" i="7"/>
  <c r="AD117" i="7"/>
  <c r="AE117" i="7"/>
  <c r="AF117" i="7"/>
  <c r="AG117" i="7"/>
  <c r="AH117" i="7"/>
  <c r="AI117" i="7"/>
  <c r="AJ117" i="7"/>
  <c r="AK117" i="7"/>
  <c r="AL117" i="7"/>
  <c r="W118" i="7"/>
  <c r="X118" i="7"/>
  <c r="Y118" i="7"/>
  <c r="Z118" i="7"/>
  <c r="AA118" i="7"/>
  <c r="AB118" i="7"/>
  <c r="AC118" i="7"/>
  <c r="AD118" i="7"/>
  <c r="AE118" i="7"/>
  <c r="AF118" i="7"/>
  <c r="AH119" i="7"/>
  <c r="AI119" i="7"/>
  <c r="AJ119" i="7"/>
  <c r="AK119" i="7"/>
  <c r="AL119" i="7"/>
  <c r="W120" i="7"/>
  <c r="X120" i="7"/>
  <c r="Y120" i="7"/>
  <c r="Z120" i="7"/>
  <c r="AA120" i="7"/>
  <c r="AB120" i="7"/>
  <c r="AC120" i="7"/>
  <c r="AD120" i="7"/>
  <c r="AE120" i="7"/>
  <c r="AF120" i="7"/>
  <c r="AG120" i="7"/>
  <c r="AH120" i="7"/>
  <c r="AI120" i="7"/>
  <c r="AJ120" i="7"/>
  <c r="AK120" i="7"/>
  <c r="AL120" i="7"/>
  <c r="W121" i="7"/>
  <c r="X121" i="7"/>
  <c r="Y121" i="7"/>
  <c r="Z121" i="7"/>
  <c r="AA121" i="7"/>
  <c r="AB121" i="7"/>
  <c r="AC121" i="7"/>
  <c r="AD121" i="7"/>
  <c r="AE121" i="7"/>
  <c r="AF121" i="7"/>
  <c r="AG121" i="7"/>
  <c r="AH121" i="7"/>
  <c r="AI121" i="7"/>
  <c r="AJ121" i="7"/>
  <c r="AK121" i="7"/>
  <c r="AL121" i="7"/>
  <c r="W122" i="7"/>
  <c r="X122" i="7"/>
  <c r="Y122" i="7"/>
  <c r="Z122" i="7"/>
  <c r="AA122" i="7"/>
  <c r="AB122" i="7"/>
  <c r="AC122" i="7"/>
  <c r="AD122" i="7"/>
  <c r="AE122" i="7"/>
  <c r="AF122" i="7"/>
  <c r="AG122" i="7"/>
  <c r="AH122" i="7"/>
  <c r="AI122" i="7"/>
  <c r="AJ122" i="7"/>
  <c r="AK122" i="7"/>
  <c r="AL122" i="7"/>
  <c r="W123" i="7"/>
  <c r="X123" i="7"/>
  <c r="Y123" i="7"/>
  <c r="Z123" i="7"/>
  <c r="AA123" i="7"/>
  <c r="AB123" i="7"/>
  <c r="AC123" i="7"/>
  <c r="AD123" i="7"/>
  <c r="AE123" i="7"/>
  <c r="AF123" i="7"/>
  <c r="AG123" i="7"/>
  <c r="AH123" i="7"/>
  <c r="AI123" i="7"/>
  <c r="AJ123" i="7"/>
  <c r="AK123" i="7"/>
  <c r="AL123" i="7"/>
  <c r="W124" i="7"/>
  <c r="X124" i="7"/>
  <c r="Y124" i="7"/>
  <c r="Z124" i="7"/>
  <c r="AA124" i="7"/>
  <c r="AB124" i="7"/>
  <c r="AC124" i="7"/>
  <c r="AD124" i="7"/>
  <c r="AE124" i="7"/>
  <c r="AF124" i="7"/>
  <c r="AG124" i="7"/>
  <c r="AH124" i="7"/>
  <c r="AI124" i="7"/>
  <c r="AJ124" i="7"/>
  <c r="AK124" i="7"/>
  <c r="AL124" i="7"/>
  <c r="W125" i="7"/>
  <c r="X125" i="7"/>
  <c r="Y125" i="7"/>
  <c r="Z125" i="7"/>
  <c r="AA125" i="7"/>
  <c r="AB125" i="7"/>
  <c r="AC125" i="7"/>
  <c r="AD125" i="7"/>
  <c r="AE125" i="7"/>
  <c r="AF125" i="7"/>
  <c r="AG125" i="7"/>
  <c r="AH125" i="7"/>
  <c r="AI125" i="7"/>
  <c r="AJ125" i="7"/>
  <c r="AK125" i="7"/>
  <c r="AL125" i="7"/>
  <c r="W126" i="7"/>
  <c r="X126" i="7"/>
  <c r="Y126" i="7"/>
  <c r="Z126" i="7"/>
  <c r="AA126" i="7"/>
  <c r="AB126" i="7"/>
  <c r="AC126" i="7"/>
  <c r="AD126" i="7"/>
  <c r="AE126" i="7"/>
  <c r="AF126" i="7"/>
  <c r="AG126" i="7"/>
  <c r="AH126" i="7"/>
  <c r="AI126" i="7"/>
  <c r="AJ126" i="7"/>
  <c r="W127" i="7"/>
  <c r="X127" i="7"/>
  <c r="Y127" i="7"/>
  <c r="Z127" i="7"/>
  <c r="AA127" i="7"/>
  <c r="AB127" i="7"/>
  <c r="AC127" i="7"/>
  <c r="AD127" i="7"/>
  <c r="AE127" i="7"/>
  <c r="AF127" i="7"/>
  <c r="AG127" i="7"/>
  <c r="AH127" i="7"/>
  <c r="AI127" i="7"/>
  <c r="AJ127" i="7"/>
  <c r="AK127" i="7"/>
  <c r="AL127" i="7"/>
  <c r="W128" i="7"/>
  <c r="X128" i="7"/>
  <c r="Y128" i="7"/>
  <c r="Z128" i="7"/>
  <c r="AA128" i="7"/>
  <c r="AB128" i="7"/>
  <c r="AC128" i="7"/>
  <c r="AD128" i="7"/>
  <c r="AE128" i="7"/>
  <c r="AF128" i="7"/>
  <c r="AG128" i="7"/>
  <c r="AH128" i="7"/>
  <c r="AI128" i="7"/>
  <c r="AJ128" i="7"/>
  <c r="AK128" i="7"/>
  <c r="AL128" i="7"/>
  <c r="W129" i="7"/>
  <c r="X129" i="7"/>
  <c r="Y129" i="7"/>
  <c r="AH129" i="7"/>
  <c r="AI129" i="7"/>
  <c r="AJ129" i="7"/>
  <c r="AK129" i="7"/>
  <c r="AL129" i="7"/>
  <c r="W130" i="7"/>
  <c r="X130" i="7"/>
  <c r="Y130" i="7"/>
  <c r="Z130" i="7"/>
  <c r="AA130" i="7"/>
  <c r="AB130" i="7"/>
  <c r="AC130" i="7"/>
  <c r="AD130" i="7"/>
  <c r="AE130" i="7"/>
  <c r="AF130" i="7"/>
  <c r="AG130" i="7"/>
  <c r="AH130" i="7"/>
  <c r="AI130" i="7"/>
  <c r="AJ130" i="7"/>
  <c r="AK130" i="7"/>
  <c r="AL130" i="7"/>
  <c r="W131" i="7"/>
  <c r="X131" i="7"/>
  <c r="Y131" i="7"/>
  <c r="Z131" i="7"/>
  <c r="AA131" i="7"/>
  <c r="AB131" i="7"/>
  <c r="AC131" i="7"/>
  <c r="AD131" i="7"/>
  <c r="AE131" i="7"/>
  <c r="AF131" i="7"/>
  <c r="AG131" i="7"/>
  <c r="AH131" i="7"/>
  <c r="AI131" i="7"/>
  <c r="AJ131" i="7"/>
  <c r="AK131" i="7"/>
  <c r="W132" i="7"/>
  <c r="X132" i="7"/>
  <c r="Y132" i="7"/>
  <c r="Z132" i="7"/>
  <c r="AA132" i="7"/>
  <c r="AB132" i="7"/>
  <c r="AC132" i="7"/>
  <c r="AD132" i="7"/>
  <c r="AE132" i="7"/>
  <c r="AF132" i="7"/>
  <c r="AG132" i="7"/>
  <c r="AH132" i="7"/>
  <c r="AI132" i="7"/>
  <c r="AJ132" i="7"/>
  <c r="AK132" i="7"/>
  <c r="AL132" i="7"/>
  <c r="W133" i="7"/>
  <c r="X133" i="7"/>
  <c r="Y133" i="7"/>
  <c r="Z133" i="7"/>
  <c r="AA133" i="7"/>
  <c r="AB133" i="7"/>
  <c r="AC133" i="7"/>
  <c r="AD133" i="7"/>
  <c r="AE133" i="7"/>
  <c r="AF133" i="7"/>
  <c r="AG133" i="7"/>
  <c r="AH133" i="7"/>
  <c r="AI133" i="7"/>
  <c r="AJ133" i="7"/>
  <c r="AK133" i="7"/>
  <c r="W134" i="7"/>
  <c r="X134" i="7"/>
  <c r="Y134" i="7"/>
  <c r="Z134" i="7"/>
  <c r="AA134" i="7"/>
  <c r="AB134" i="7"/>
  <c r="AC134" i="7"/>
  <c r="AD134" i="7"/>
  <c r="AE134" i="7"/>
  <c r="AF134" i="7"/>
  <c r="AG134" i="7"/>
  <c r="AH134" i="7"/>
  <c r="AI134" i="7"/>
  <c r="AJ134" i="7"/>
  <c r="AK134" i="7"/>
  <c r="W135" i="7"/>
  <c r="X135" i="7"/>
  <c r="Y135" i="7"/>
  <c r="Z135" i="7"/>
  <c r="AA135" i="7"/>
  <c r="AB135" i="7"/>
  <c r="AC135" i="7"/>
  <c r="AD135" i="7"/>
  <c r="AE135" i="7"/>
  <c r="AF135" i="7"/>
  <c r="AG135" i="7"/>
  <c r="AH135" i="7"/>
  <c r="AI135" i="7"/>
  <c r="AJ135" i="7"/>
  <c r="AK135" i="7"/>
  <c r="AL135" i="7"/>
  <c r="AB136" i="7"/>
  <c r="AC136" i="7"/>
  <c r="AD136" i="7"/>
  <c r="AE136" i="7"/>
  <c r="AF136" i="7"/>
  <c r="AG136" i="7"/>
  <c r="AH136" i="7"/>
  <c r="AI136" i="7"/>
  <c r="AJ136" i="7"/>
  <c r="AK136" i="7"/>
  <c r="AL136" i="7"/>
  <c r="V84" i="7"/>
  <c r="V86" i="7"/>
  <c r="V87" i="7"/>
  <c r="V89" i="7"/>
  <c r="V90" i="7"/>
  <c r="V92" i="7"/>
  <c r="V93" i="7"/>
  <c r="V94" i="7"/>
  <c r="V95" i="7"/>
  <c r="V96" i="7"/>
  <c r="V97" i="7"/>
  <c r="V99" i="7"/>
  <c r="V100" i="7"/>
  <c r="V101" i="7"/>
  <c r="V102" i="7"/>
  <c r="V103" i="7"/>
  <c r="V104" i="7"/>
  <c r="V105" i="7"/>
  <c r="V107" i="7"/>
  <c r="V108" i="7"/>
  <c r="V109" i="7"/>
  <c r="V110" i="7"/>
  <c r="V111" i="7"/>
  <c r="V112" i="7"/>
  <c r="V113" i="7"/>
  <c r="V114" i="7"/>
  <c r="V115" i="7"/>
  <c r="V116" i="7"/>
  <c r="V117" i="7"/>
  <c r="V118" i="7"/>
  <c r="V120" i="7"/>
  <c r="V121" i="7"/>
  <c r="V122" i="7"/>
  <c r="V123" i="7"/>
  <c r="V124" i="7"/>
  <c r="V125" i="7"/>
  <c r="V126" i="7"/>
  <c r="V127" i="7"/>
  <c r="V128" i="7"/>
  <c r="V129" i="7"/>
  <c r="V130" i="7"/>
  <c r="V131" i="7"/>
  <c r="V132" i="7"/>
  <c r="V133" i="7"/>
  <c r="V134" i="7"/>
  <c r="V135" i="7"/>
  <c r="V83" i="7"/>
  <c r="W79" i="7"/>
  <c r="X79" i="7"/>
  <c r="Y79" i="7"/>
  <c r="Z79" i="7"/>
  <c r="AA79" i="7"/>
  <c r="AB79" i="7"/>
  <c r="AC79" i="7"/>
  <c r="AD79" i="7"/>
  <c r="AE79" i="7"/>
  <c r="AF79" i="7"/>
  <c r="AG79" i="7"/>
  <c r="AH79" i="7"/>
  <c r="AI79" i="7"/>
  <c r="AJ79" i="7"/>
  <c r="AK79" i="7"/>
  <c r="AL79" i="7"/>
  <c r="V79" i="7"/>
  <c r="W67" i="7"/>
  <c r="X67" i="7"/>
  <c r="Y67" i="7"/>
  <c r="Z67" i="7"/>
  <c r="AA67" i="7"/>
  <c r="AB67" i="7"/>
  <c r="AC67" i="7"/>
  <c r="AD67" i="7"/>
  <c r="AE67" i="7"/>
  <c r="AF67" i="7"/>
  <c r="AG67" i="7"/>
  <c r="AH67" i="7"/>
  <c r="AI67" i="7"/>
  <c r="AJ67" i="7"/>
  <c r="AK67" i="7"/>
  <c r="AL67" i="7"/>
  <c r="W68" i="7"/>
  <c r="X68" i="7"/>
  <c r="Y68" i="7"/>
  <c r="Z68" i="7"/>
  <c r="AA68" i="7"/>
  <c r="AB68" i="7"/>
  <c r="AC68" i="7"/>
  <c r="AD68" i="7"/>
  <c r="AE68" i="7"/>
  <c r="AF68" i="7"/>
  <c r="AG68" i="7"/>
  <c r="AH68" i="7"/>
  <c r="AI68" i="7"/>
  <c r="AJ68" i="7"/>
  <c r="AK68" i="7"/>
  <c r="AL68" i="7"/>
  <c r="W69" i="7"/>
  <c r="X69" i="7"/>
  <c r="Y69" i="7"/>
  <c r="Z69" i="7"/>
  <c r="AA69" i="7"/>
  <c r="AB69" i="7"/>
  <c r="AC69" i="7"/>
  <c r="AD69" i="7"/>
  <c r="AE69" i="7"/>
  <c r="AF69" i="7"/>
  <c r="AG69" i="7"/>
  <c r="AH69" i="7"/>
  <c r="AI69" i="7"/>
  <c r="AJ69" i="7"/>
  <c r="AK69" i="7"/>
  <c r="AL69" i="7"/>
  <c r="W70" i="7"/>
  <c r="X70" i="7"/>
  <c r="Y70" i="7"/>
  <c r="Z70" i="7"/>
  <c r="AA70" i="7"/>
  <c r="AB70" i="7"/>
  <c r="AC70" i="7"/>
  <c r="AD70" i="7"/>
  <c r="AE70" i="7"/>
  <c r="AF70" i="7"/>
  <c r="AG70" i="7"/>
  <c r="AH70" i="7"/>
  <c r="AI70" i="7"/>
  <c r="AJ70" i="7"/>
  <c r="AK70" i="7"/>
  <c r="AL70" i="7"/>
  <c r="W71" i="7"/>
  <c r="X71" i="7"/>
  <c r="Y71" i="7"/>
  <c r="Z71" i="7"/>
  <c r="AA71" i="7"/>
  <c r="AB71" i="7"/>
  <c r="AC71" i="7"/>
  <c r="AD71" i="7"/>
  <c r="AE71" i="7"/>
  <c r="AF71" i="7"/>
  <c r="AG71" i="7"/>
  <c r="AH71" i="7"/>
  <c r="AI71" i="7"/>
  <c r="AJ71" i="7"/>
  <c r="AK71" i="7"/>
  <c r="AL71" i="7"/>
  <c r="W72" i="7"/>
  <c r="X72" i="7"/>
  <c r="Y72" i="7"/>
  <c r="Z72" i="7"/>
  <c r="AA72" i="7"/>
  <c r="AB72" i="7"/>
  <c r="AC72" i="7"/>
  <c r="AD72" i="7"/>
  <c r="AE72" i="7"/>
  <c r="AF72" i="7"/>
  <c r="AG72" i="7"/>
  <c r="AH72" i="7"/>
  <c r="AI72" i="7"/>
  <c r="AJ72" i="7"/>
  <c r="AK72" i="7"/>
  <c r="AL72" i="7"/>
  <c r="W73" i="7"/>
  <c r="X73" i="7"/>
  <c r="Y73" i="7"/>
  <c r="Z73" i="7"/>
  <c r="AA73" i="7"/>
  <c r="AB73" i="7"/>
  <c r="AC73" i="7"/>
  <c r="AD73" i="7"/>
  <c r="AE73" i="7"/>
  <c r="AF73" i="7"/>
  <c r="AG73" i="7"/>
  <c r="AH73" i="7"/>
  <c r="AI73" i="7"/>
  <c r="AJ73" i="7"/>
  <c r="AK73" i="7"/>
  <c r="AL73" i="7"/>
  <c r="W74" i="7"/>
  <c r="X74" i="7"/>
  <c r="Y74" i="7"/>
  <c r="Z74" i="7"/>
  <c r="AA74" i="7"/>
  <c r="AB74" i="7"/>
  <c r="AC74" i="7"/>
  <c r="AD74" i="7"/>
  <c r="AE74" i="7"/>
  <c r="AF74" i="7"/>
  <c r="AG74" i="7"/>
  <c r="AH74" i="7"/>
  <c r="AI74" i="7"/>
  <c r="AJ74" i="7"/>
  <c r="AK74" i="7"/>
  <c r="AL74" i="7"/>
  <c r="AB75" i="7"/>
  <c r="AC75" i="7"/>
  <c r="AD75" i="7"/>
  <c r="AE75" i="7"/>
  <c r="AF75" i="7"/>
  <c r="AG75" i="7"/>
  <c r="AH75" i="7"/>
  <c r="AI75" i="7"/>
  <c r="AJ75" i="7"/>
  <c r="AK75" i="7"/>
  <c r="AL75" i="7"/>
  <c r="AB76" i="7"/>
  <c r="AC76" i="7"/>
  <c r="AD76" i="7"/>
  <c r="AE76" i="7"/>
  <c r="AF76" i="7"/>
  <c r="AG76" i="7"/>
  <c r="AH76" i="7"/>
  <c r="AI76" i="7"/>
  <c r="AJ76" i="7"/>
  <c r="AK76" i="7"/>
  <c r="AL76" i="7"/>
  <c r="AB77" i="7"/>
  <c r="AC77" i="7"/>
  <c r="AD77" i="7"/>
  <c r="AE77" i="7"/>
  <c r="AF77" i="7"/>
  <c r="AG77" i="7"/>
  <c r="AH77" i="7"/>
  <c r="AI77" i="7"/>
  <c r="AJ77" i="7"/>
  <c r="AK77" i="7"/>
  <c r="AL77" i="7"/>
  <c r="W78" i="7"/>
  <c r="X78" i="7"/>
  <c r="Y78" i="7"/>
  <c r="Z78" i="7"/>
  <c r="AA78" i="7"/>
  <c r="AB78" i="7"/>
  <c r="AC78" i="7"/>
  <c r="AD78" i="7"/>
  <c r="AE78" i="7"/>
  <c r="AF78" i="7"/>
  <c r="AG78" i="7"/>
  <c r="AH78" i="7"/>
  <c r="AI78" i="7"/>
  <c r="AJ78" i="7"/>
  <c r="AK78" i="7"/>
  <c r="AL78" i="7"/>
  <c r="V68" i="7"/>
  <c r="V69" i="7"/>
  <c r="V70" i="7"/>
  <c r="V71" i="7"/>
  <c r="V72" i="7"/>
  <c r="V73" i="7"/>
  <c r="V74" i="7"/>
  <c r="V78" i="7"/>
  <c r="V67" i="7"/>
  <c r="W63" i="7"/>
  <c r="X63" i="7"/>
  <c r="Y63" i="7"/>
  <c r="Z63" i="7"/>
  <c r="AA63" i="7"/>
  <c r="AB63" i="7"/>
  <c r="AC63" i="7"/>
  <c r="AD63" i="7"/>
  <c r="AE63" i="7"/>
  <c r="AF63" i="7"/>
  <c r="AG63" i="7"/>
  <c r="AH63" i="7"/>
  <c r="AI63" i="7"/>
  <c r="AJ63" i="7"/>
  <c r="AK63" i="7"/>
  <c r="AL63" i="7"/>
  <c r="V63" i="7"/>
  <c r="W51" i="7"/>
  <c r="X51" i="7"/>
  <c r="Y51" i="7"/>
  <c r="Z51" i="7"/>
  <c r="AA51" i="7"/>
  <c r="AB51" i="7"/>
  <c r="AC51" i="7"/>
  <c r="AD51" i="7"/>
  <c r="AE51" i="7"/>
  <c r="AF51" i="7"/>
  <c r="AG51" i="7"/>
  <c r="AH51" i="7"/>
  <c r="AI51" i="7"/>
  <c r="AJ51" i="7"/>
  <c r="AK51" i="7"/>
  <c r="AL51" i="7"/>
  <c r="W52" i="7"/>
  <c r="X52" i="7"/>
  <c r="Y52" i="7"/>
  <c r="Z52" i="7"/>
  <c r="AA52" i="7"/>
  <c r="AB52" i="7"/>
  <c r="AC52" i="7"/>
  <c r="AD52" i="7"/>
  <c r="AE52" i="7"/>
  <c r="AF52" i="7"/>
  <c r="AG52" i="7"/>
  <c r="AH52" i="7"/>
  <c r="AI52" i="7"/>
  <c r="AJ52" i="7"/>
  <c r="AK52" i="7"/>
  <c r="AL52" i="7"/>
  <c r="W53" i="7"/>
  <c r="X53" i="7"/>
  <c r="Y53" i="7"/>
  <c r="Z53" i="7"/>
  <c r="AA53" i="7"/>
  <c r="AB53" i="7"/>
  <c r="AC53" i="7"/>
  <c r="AD53" i="7"/>
  <c r="AE53" i="7"/>
  <c r="AF53" i="7"/>
  <c r="AG53" i="7"/>
  <c r="AH53" i="7"/>
  <c r="AI53" i="7"/>
  <c r="AJ53" i="7"/>
  <c r="AK53" i="7"/>
  <c r="AL53" i="7"/>
  <c r="W54" i="7"/>
  <c r="X54" i="7"/>
  <c r="Y54" i="7"/>
  <c r="Z54" i="7"/>
  <c r="AA54" i="7"/>
  <c r="AB54" i="7"/>
  <c r="AC54" i="7"/>
  <c r="AD54" i="7"/>
  <c r="AE54" i="7"/>
  <c r="AF54" i="7"/>
  <c r="AG54" i="7"/>
  <c r="AH54" i="7"/>
  <c r="AI54" i="7"/>
  <c r="AJ54" i="7"/>
  <c r="AK54" i="7"/>
  <c r="AL54" i="7"/>
  <c r="W55" i="7"/>
  <c r="X55" i="7"/>
  <c r="Y55" i="7"/>
  <c r="Z55" i="7"/>
  <c r="AA55" i="7"/>
  <c r="AB55" i="7"/>
  <c r="AC55" i="7"/>
  <c r="AD55" i="7"/>
  <c r="AE55" i="7"/>
  <c r="AF55" i="7"/>
  <c r="AG55" i="7"/>
  <c r="AH55" i="7"/>
  <c r="AI55" i="7"/>
  <c r="AJ55" i="7"/>
  <c r="AK55" i="7"/>
  <c r="AL55" i="7"/>
  <c r="W56" i="7"/>
  <c r="X56" i="7"/>
  <c r="Y56" i="7"/>
  <c r="Z56" i="7"/>
  <c r="AA56" i="7"/>
  <c r="AB56" i="7"/>
  <c r="AC56" i="7"/>
  <c r="AD56" i="7"/>
  <c r="AE56" i="7"/>
  <c r="AF56" i="7"/>
  <c r="AG56" i="7"/>
  <c r="AH56" i="7"/>
  <c r="AI56" i="7"/>
  <c r="AJ56" i="7"/>
  <c r="AK56" i="7"/>
  <c r="AL56" i="7"/>
  <c r="AB57" i="7"/>
  <c r="AC57" i="7"/>
  <c r="AD57" i="7"/>
  <c r="AE57" i="7"/>
  <c r="AF57" i="7"/>
  <c r="AG57" i="7"/>
  <c r="AH57" i="7"/>
  <c r="AI57" i="7"/>
  <c r="AJ57" i="7"/>
  <c r="AK57" i="7"/>
  <c r="AL57" i="7"/>
  <c r="AB58" i="7"/>
  <c r="AC58" i="7"/>
  <c r="AD58" i="7"/>
  <c r="AE58" i="7"/>
  <c r="AF58" i="7"/>
  <c r="AG58" i="7"/>
  <c r="AH58" i="7"/>
  <c r="AI58" i="7"/>
  <c r="AJ58" i="7"/>
  <c r="AK58" i="7"/>
  <c r="AL58" i="7"/>
  <c r="AG59" i="7"/>
  <c r="AH59" i="7"/>
  <c r="AI59" i="7"/>
  <c r="AJ59" i="7"/>
  <c r="AK59" i="7"/>
  <c r="AL59" i="7"/>
  <c r="W60" i="7"/>
  <c r="X60" i="7"/>
  <c r="Y60" i="7"/>
  <c r="Z60" i="7"/>
  <c r="AA60" i="7"/>
  <c r="AB60" i="7"/>
  <c r="AC60" i="7"/>
  <c r="AD60" i="7"/>
  <c r="AE60" i="7"/>
  <c r="AF60" i="7"/>
  <c r="AG60" i="7"/>
  <c r="AH60" i="7"/>
  <c r="AI60" i="7"/>
  <c r="AJ60" i="7"/>
  <c r="AK60" i="7"/>
  <c r="AL60" i="7"/>
  <c r="W61" i="7"/>
  <c r="X61" i="7"/>
  <c r="Y61" i="7"/>
  <c r="Z61" i="7"/>
  <c r="AA61" i="7"/>
  <c r="AB61" i="7"/>
  <c r="AC61" i="7"/>
  <c r="AD61" i="7"/>
  <c r="AE61" i="7"/>
  <c r="AF61" i="7"/>
  <c r="AG61" i="7"/>
  <c r="AH61" i="7"/>
  <c r="AI61" i="7"/>
  <c r="AJ61" i="7"/>
  <c r="AK61" i="7"/>
  <c r="AL61" i="7"/>
  <c r="W62" i="7"/>
  <c r="X62" i="7"/>
  <c r="Y62" i="7"/>
  <c r="Z62" i="7"/>
  <c r="AA62" i="7"/>
  <c r="AB62" i="7"/>
  <c r="AC62" i="7"/>
  <c r="AD62" i="7"/>
  <c r="AE62" i="7"/>
  <c r="AF62" i="7"/>
  <c r="AG62" i="7"/>
  <c r="AH62" i="7"/>
  <c r="AI62" i="7"/>
  <c r="AJ62" i="7"/>
  <c r="AK62" i="7"/>
  <c r="AL62" i="7"/>
  <c r="V52" i="7"/>
  <c r="V53" i="7"/>
  <c r="V54" i="7"/>
  <c r="V55" i="7"/>
  <c r="V56" i="7"/>
  <c r="V60" i="7"/>
  <c r="V61" i="7"/>
  <c r="V62" i="7"/>
  <c r="V51" i="7"/>
  <c r="W47" i="7"/>
  <c r="X47" i="7"/>
  <c r="Y47" i="7"/>
  <c r="Z47" i="7"/>
  <c r="AA47" i="7"/>
  <c r="AB47" i="7"/>
  <c r="AC47" i="7"/>
  <c r="AD47" i="7"/>
  <c r="AE47" i="7"/>
  <c r="AF47" i="7"/>
  <c r="AG47" i="7"/>
  <c r="AH47" i="7"/>
  <c r="AI47" i="7"/>
  <c r="AJ47" i="7"/>
  <c r="AK47" i="7"/>
  <c r="AL47" i="7"/>
  <c r="V47" i="7"/>
  <c r="W37" i="7"/>
  <c r="X37" i="7"/>
  <c r="Y37" i="7"/>
  <c r="Z37" i="7"/>
  <c r="AA37" i="7"/>
  <c r="AB37" i="7"/>
  <c r="AC37" i="7"/>
  <c r="AD37" i="7"/>
  <c r="AE37" i="7"/>
  <c r="AF37" i="7"/>
  <c r="AG37" i="7"/>
  <c r="AH37" i="7"/>
  <c r="AI37" i="7"/>
  <c r="AJ37" i="7"/>
  <c r="AK37" i="7"/>
  <c r="W38" i="7"/>
  <c r="X38" i="7"/>
  <c r="Y38" i="7"/>
  <c r="Z38" i="7"/>
  <c r="AA38" i="7"/>
  <c r="AB38" i="7"/>
  <c r="AC38" i="7"/>
  <c r="AD38" i="7"/>
  <c r="AE38" i="7"/>
  <c r="AF38" i="7"/>
  <c r="AG38" i="7"/>
  <c r="AH38" i="7"/>
  <c r="AI38" i="7"/>
  <c r="AJ38" i="7"/>
  <c r="AK38" i="7"/>
  <c r="AL38" i="7"/>
  <c r="W39" i="7"/>
  <c r="X39" i="7"/>
  <c r="Y39" i="7"/>
  <c r="Z39" i="7"/>
  <c r="AA39" i="7"/>
  <c r="AB39" i="7"/>
  <c r="AC39" i="7"/>
  <c r="AD39" i="7"/>
  <c r="AE39" i="7"/>
  <c r="AF39" i="7"/>
  <c r="AG39" i="7"/>
  <c r="AH39" i="7"/>
  <c r="AI39" i="7"/>
  <c r="AJ39" i="7"/>
  <c r="AK39" i="7"/>
  <c r="AL39" i="7"/>
  <c r="AC40" i="7"/>
  <c r="AD40" i="7"/>
  <c r="AE40" i="7"/>
  <c r="AF40" i="7"/>
  <c r="AG40" i="7"/>
  <c r="AH40" i="7"/>
  <c r="AI40" i="7"/>
  <c r="AJ40" i="7"/>
  <c r="AK40" i="7"/>
  <c r="AL40" i="7"/>
  <c r="AC41" i="7"/>
  <c r="AD41" i="7"/>
  <c r="AE41" i="7"/>
  <c r="AF41" i="7"/>
  <c r="AG41" i="7"/>
  <c r="AH41" i="7"/>
  <c r="AI41" i="7"/>
  <c r="AJ41" i="7"/>
  <c r="AK41" i="7"/>
  <c r="AL41" i="7"/>
  <c r="AC42" i="7"/>
  <c r="AD42" i="7"/>
  <c r="AE42" i="7"/>
  <c r="AF42" i="7"/>
  <c r="AG42" i="7"/>
  <c r="AH42" i="7"/>
  <c r="AI42" i="7"/>
  <c r="AJ42" i="7"/>
  <c r="AK42" i="7"/>
  <c r="AL42" i="7"/>
  <c r="AB43" i="7"/>
  <c r="AC43" i="7"/>
  <c r="AD43" i="7"/>
  <c r="AE43" i="7"/>
  <c r="AF43" i="7"/>
  <c r="AG43" i="7"/>
  <c r="AH43" i="7"/>
  <c r="AI43" i="7"/>
  <c r="AJ43" i="7"/>
  <c r="AK43" i="7"/>
  <c r="AL43" i="7"/>
  <c r="AB44" i="7"/>
  <c r="AC44" i="7"/>
  <c r="AD44" i="7"/>
  <c r="AE44" i="7"/>
  <c r="AF44" i="7"/>
  <c r="AG44" i="7"/>
  <c r="AH44" i="7"/>
  <c r="AI44" i="7"/>
  <c r="AJ44" i="7"/>
  <c r="AK44" i="7"/>
  <c r="AL44" i="7"/>
  <c r="AC45" i="7"/>
  <c r="AD45" i="7"/>
  <c r="AE45" i="7"/>
  <c r="AF45" i="7"/>
  <c r="AG45" i="7"/>
  <c r="AH45" i="7"/>
  <c r="AI45" i="7"/>
  <c r="AJ45" i="7"/>
  <c r="AK45" i="7"/>
  <c r="AL45" i="7"/>
  <c r="AB46" i="7"/>
  <c r="AC46" i="7"/>
  <c r="AD46" i="7"/>
  <c r="AE46" i="7"/>
  <c r="AF46" i="7"/>
  <c r="AG46" i="7"/>
  <c r="AH46" i="7"/>
  <c r="AI46" i="7"/>
  <c r="AJ46" i="7"/>
  <c r="AK46" i="7"/>
  <c r="AL46" i="7"/>
  <c r="V38" i="7"/>
  <c r="V39" i="7"/>
  <c r="W33" i="7"/>
  <c r="X33" i="7"/>
  <c r="Y33" i="7"/>
  <c r="Z33" i="7"/>
  <c r="AA33" i="7"/>
  <c r="AB33" i="7"/>
  <c r="AC33" i="7"/>
  <c r="AD33" i="7"/>
  <c r="AE33" i="7"/>
  <c r="AF33" i="7"/>
  <c r="AG33" i="7"/>
  <c r="AH33" i="7"/>
  <c r="AI33" i="7"/>
  <c r="AJ33" i="7"/>
  <c r="AK33" i="7"/>
  <c r="AL33" i="7"/>
  <c r="V33" i="7"/>
  <c r="W28" i="7"/>
  <c r="X28" i="7"/>
  <c r="Y28" i="7"/>
  <c r="AB28" i="7"/>
  <c r="AC28" i="7"/>
  <c r="AD28" i="7"/>
  <c r="AE28" i="7"/>
  <c r="AF28" i="7"/>
  <c r="AG28" i="7"/>
  <c r="AH28" i="7"/>
  <c r="AI28" i="7"/>
  <c r="AJ28" i="7"/>
  <c r="AK28" i="7"/>
  <c r="AL28" i="7"/>
  <c r="W29" i="7"/>
  <c r="X29" i="7"/>
  <c r="Y29" i="7"/>
  <c r="Z29" i="7"/>
  <c r="AA29" i="7"/>
  <c r="AB29" i="7"/>
  <c r="AC29" i="7"/>
  <c r="AD29" i="7"/>
  <c r="AE29" i="7"/>
  <c r="AF29" i="7"/>
  <c r="AG29" i="7"/>
  <c r="AH29" i="7"/>
  <c r="AI29" i="7"/>
  <c r="AJ29" i="7"/>
  <c r="AK29" i="7"/>
  <c r="AL29" i="7"/>
  <c r="W30" i="7"/>
  <c r="X30" i="7"/>
  <c r="Y30" i="7"/>
  <c r="Z30" i="7"/>
  <c r="AA30" i="7"/>
  <c r="AB30" i="7"/>
  <c r="AC30" i="7"/>
  <c r="AI30" i="7"/>
  <c r="AJ30" i="7"/>
  <c r="AK30" i="7"/>
  <c r="AL30" i="7"/>
  <c r="W31" i="7"/>
  <c r="X31" i="7"/>
  <c r="Y31" i="7"/>
  <c r="Z31" i="7"/>
  <c r="AA31" i="7"/>
  <c r="AB31" i="7"/>
  <c r="AC31" i="7"/>
  <c r="AD31" i="7"/>
  <c r="AE31" i="7"/>
  <c r="AF31" i="7"/>
  <c r="AG31" i="7"/>
  <c r="AH31" i="7"/>
  <c r="AI31" i="7"/>
  <c r="AJ31" i="7"/>
  <c r="W32" i="7"/>
  <c r="X32" i="7"/>
  <c r="Y32" i="7"/>
  <c r="Z32" i="7"/>
  <c r="AA32" i="7"/>
  <c r="AB32" i="7"/>
  <c r="AC32" i="7"/>
  <c r="AD32" i="7"/>
  <c r="AE32" i="7"/>
  <c r="AH32" i="7"/>
  <c r="AI32" i="7"/>
  <c r="AJ32" i="7"/>
  <c r="AK32" i="7"/>
  <c r="AL32" i="7"/>
  <c r="V29" i="7"/>
  <c r="V30" i="7"/>
  <c r="V31" i="7"/>
  <c r="V32" i="7"/>
  <c r="V28" i="7"/>
  <c r="W24" i="7"/>
  <c r="X24" i="7"/>
  <c r="Y24" i="7"/>
  <c r="Z24" i="7"/>
  <c r="AA24" i="7"/>
  <c r="AB24" i="7"/>
  <c r="AC24" i="7"/>
  <c r="AD24" i="7"/>
  <c r="AE24" i="7"/>
  <c r="AF24" i="7"/>
  <c r="AG24" i="7"/>
  <c r="AH24" i="7"/>
  <c r="AI24" i="7"/>
  <c r="AJ24" i="7"/>
  <c r="AK24" i="7"/>
  <c r="AL24" i="7"/>
  <c r="V24" i="7"/>
  <c r="AL5" i="7"/>
  <c r="AL6" i="7"/>
  <c r="AL7" i="7"/>
  <c r="AL8" i="7"/>
  <c r="AL9" i="7"/>
  <c r="AL10" i="7"/>
  <c r="AL11" i="7"/>
  <c r="AL12" i="7"/>
  <c r="AL13" i="7"/>
  <c r="AL14" i="7"/>
  <c r="AL15" i="7"/>
  <c r="AL16" i="7"/>
  <c r="AL17" i="7"/>
  <c r="AL18" i="7"/>
  <c r="AL19" i="7"/>
  <c r="AL20" i="7"/>
  <c r="AL21" i="7"/>
  <c r="AL22" i="7"/>
  <c r="AL23" i="7"/>
  <c r="AA5" i="7"/>
  <c r="AB5" i="7"/>
  <c r="AC5" i="7"/>
  <c r="AD5" i="7"/>
  <c r="AE5" i="7"/>
  <c r="AF5" i="7"/>
  <c r="AG5" i="7"/>
  <c r="AH5" i="7"/>
  <c r="AI5" i="7"/>
  <c r="AJ5" i="7"/>
  <c r="AK5" i="7"/>
  <c r="AA6" i="7"/>
  <c r="AB6" i="7"/>
  <c r="AC6" i="7"/>
  <c r="AD6" i="7"/>
  <c r="AE6" i="7"/>
  <c r="AF6" i="7"/>
  <c r="AG6" i="7"/>
  <c r="AH6" i="7"/>
  <c r="AI6" i="7"/>
  <c r="AJ6" i="7"/>
  <c r="AK6" i="7"/>
  <c r="AC7" i="7"/>
  <c r="AD7" i="7"/>
  <c r="AE7" i="7"/>
  <c r="AF7" i="7"/>
  <c r="AG7" i="7"/>
  <c r="AH7" i="7"/>
  <c r="AI7" i="7"/>
  <c r="AJ7" i="7"/>
  <c r="AK7" i="7"/>
  <c r="AA8" i="7"/>
  <c r="AB8" i="7"/>
  <c r="AC8" i="7"/>
  <c r="AD8" i="7"/>
  <c r="AG8" i="7"/>
  <c r="AH8" i="7"/>
  <c r="AI8" i="7"/>
  <c r="AJ8" i="7"/>
  <c r="AK8" i="7"/>
  <c r="AA9" i="7"/>
  <c r="AB9" i="7"/>
  <c r="AC9" i="7"/>
  <c r="AD9" i="7"/>
  <c r="AE9" i="7"/>
  <c r="AF9" i="7"/>
  <c r="AG9" i="7"/>
  <c r="AH9" i="7"/>
  <c r="AI9" i="7"/>
  <c r="AJ9" i="7"/>
  <c r="AK9" i="7"/>
  <c r="AB10" i="7"/>
  <c r="AC10" i="7"/>
  <c r="AD10" i="7"/>
  <c r="AE10" i="7"/>
  <c r="AF10" i="7"/>
  <c r="AG10" i="7"/>
  <c r="AH10" i="7"/>
  <c r="AI10" i="7"/>
  <c r="AJ10" i="7"/>
  <c r="AK10" i="7"/>
  <c r="AC11" i="7"/>
  <c r="AD11" i="7"/>
  <c r="AE11" i="7"/>
  <c r="AF11" i="7"/>
  <c r="AG11" i="7"/>
  <c r="AH11" i="7"/>
  <c r="AI11" i="7"/>
  <c r="AJ11" i="7"/>
  <c r="AK11" i="7"/>
  <c r="AC12" i="7"/>
  <c r="AD12" i="7"/>
  <c r="AE12" i="7"/>
  <c r="AF12" i="7"/>
  <c r="AG12" i="7"/>
  <c r="AH12" i="7"/>
  <c r="AI12" i="7"/>
  <c r="AJ12" i="7"/>
  <c r="AK12" i="7"/>
  <c r="AA13" i="7"/>
  <c r="AB13" i="7"/>
  <c r="AC13" i="7"/>
  <c r="AD13" i="7"/>
  <c r="AG13" i="7"/>
  <c r="AH13" i="7"/>
  <c r="AI13" i="7"/>
  <c r="AJ13" i="7"/>
  <c r="AK13" i="7"/>
  <c r="AA14" i="7"/>
  <c r="AB14" i="7"/>
  <c r="AC14" i="7"/>
  <c r="AD14" i="7"/>
  <c r="AG14" i="7"/>
  <c r="AH14" i="7"/>
  <c r="AI14" i="7"/>
  <c r="AJ14" i="7"/>
  <c r="AK14" i="7"/>
  <c r="AB15" i="7"/>
  <c r="AC15" i="7"/>
  <c r="AD15" i="7"/>
  <c r="AE15" i="7"/>
  <c r="AF15" i="7"/>
  <c r="AG15" i="7"/>
  <c r="AH15" i="7"/>
  <c r="AI15" i="7"/>
  <c r="AJ15" i="7"/>
  <c r="AK15" i="7"/>
  <c r="AB16" i="7"/>
  <c r="AC16" i="7"/>
  <c r="AD16" i="7"/>
  <c r="AE16" i="7"/>
  <c r="AF16" i="7"/>
  <c r="AG16" i="7"/>
  <c r="AH16" i="7"/>
  <c r="AI16" i="7"/>
  <c r="AJ16" i="7"/>
  <c r="AK16" i="7"/>
  <c r="AB17" i="7"/>
  <c r="AC17" i="7"/>
  <c r="AD17" i="7"/>
  <c r="AE17" i="7"/>
  <c r="AF17" i="7"/>
  <c r="AG17" i="7"/>
  <c r="AH17" i="7"/>
  <c r="AI17" i="7"/>
  <c r="AJ17" i="7"/>
  <c r="AK17" i="7"/>
  <c r="AB18" i="7"/>
  <c r="AC18" i="7"/>
  <c r="AD18" i="7"/>
  <c r="AE18" i="7"/>
  <c r="AF18" i="7"/>
  <c r="AG18" i="7"/>
  <c r="AH18" i="7"/>
  <c r="AI18" i="7"/>
  <c r="AJ18" i="7"/>
  <c r="AK18" i="7"/>
  <c r="AB19" i="7"/>
  <c r="AC19" i="7"/>
  <c r="AD19" i="7"/>
  <c r="AE19" i="7"/>
  <c r="AF19" i="7"/>
  <c r="AG19" i="7"/>
  <c r="AH19" i="7"/>
  <c r="AI19" i="7"/>
  <c r="AJ19" i="7"/>
  <c r="AK19" i="7"/>
  <c r="AB20" i="7"/>
  <c r="AC20" i="7"/>
  <c r="AD20" i="7"/>
  <c r="AE20" i="7"/>
  <c r="AF20" i="7"/>
  <c r="AG20" i="7"/>
  <c r="AH20" i="7"/>
  <c r="AI20" i="7"/>
  <c r="AJ20" i="7"/>
  <c r="AK20" i="7"/>
  <c r="AB21" i="7"/>
  <c r="AC21" i="7"/>
  <c r="AD21" i="7"/>
  <c r="AE21" i="7"/>
  <c r="AF21" i="7"/>
  <c r="AG21" i="7"/>
  <c r="AH21" i="7"/>
  <c r="AI21" i="7"/>
  <c r="AJ21" i="7"/>
  <c r="AK21" i="7"/>
  <c r="AA22" i="7"/>
  <c r="AB22" i="7"/>
  <c r="AC22" i="7"/>
  <c r="AD22" i="7"/>
  <c r="AG22" i="7"/>
  <c r="AH22" i="7"/>
  <c r="AI22" i="7"/>
  <c r="AJ22" i="7"/>
  <c r="AK22" i="7"/>
  <c r="AA23" i="7"/>
  <c r="AB23" i="7"/>
  <c r="AC23" i="7"/>
  <c r="AD23" i="7"/>
  <c r="AG23" i="7"/>
  <c r="AH23" i="7"/>
  <c r="AI23" i="7"/>
  <c r="AJ23" i="7"/>
  <c r="AK23" i="7"/>
  <c r="Z5" i="7"/>
  <c r="Z6" i="7"/>
  <c r="Z7" i="7"/>
  <c r="Z8" i="7"/>
  <c r="Z9" i="7"/>
  <c r="Z13" i="7"/>
  <c r="Z14" i="7"/>
  <c r="Z22" i="7"/>
  <c r="Z23" i="7"/>
  <c r="Y5" i="7"/>
  <c r="Y6" i="7"/>
  <c r="Y7" i="7"/>
  <c r="Y8" i="7"/>
  <c r="Y9" i="7"/>
  <c r="Y13" i="7"/>
  <c r="Y14" i="7"/>
  <c r="Y22" i="7"/>
  <c r="Y23" i="7"/>
  <c r="AA4" i="7"/>
  <c r="AB4" i="7"/>
  <c r="AC4" i="7"/>
  <c r="AD4" i="7"/>
  <c r="AE4" i="7"/>
  <c r="AF4" i="7"/>
  <c r="AG4" i="7"/>
  <c r="AH4" i="7"/>
  <c r="AI4" i="7"/>
  <c r="AJ4" i="7"/>
  <c r="AK4" i="7"/>
  <c r="W5" i="7"/>
  <c r="X5" i="7"/>
  <c r="W6" i="7"/>
  <c r="X6" i="7"/>
  <c r="W7" i="7"/>
  <c r="X7" i="7"/>
  <c r="W8" i="7"/>
  <c r="X8" i="7"/>
  <c r="W9" i="7"/>
  <c r="X9" i="7"/>
  <c r="W13" i="7"/>
  <c r="X13" i="7"/>
  <c r="W14" i="7"/>
  <c r="X14" i="7"/>
  <c r="W22" i="7"/>
  <c r="X22" i="7"/>
  <c r="W23" i="7"/>
  <c r="X23" i="7"/>
  <c r="V8" i="7"/>
  <c r="V9" i="7"/>
  <c r="V13" i="7"/>
  <c r="V14" i="7"/>
  <c r="V22" i="7"/>
  <c r="V23" i="7"/>
  <c r="V6" i="7"/>
  <c r="V7" i="7"/>
  <c r="V5" i="7"/>
  <c r="F24" i="4"/>
  <c r="E16" i="6"/>
  <c r="D25" i="6"/>
  <c r="D24" i="6"/>
  <c r="D23" i="6"/>
  <c r="D22" i="6"/>
  <c r="D21" i="6"/>
  <c r="D20" i="6"/>
  <c r="D19" i="6"/>
  <c r="D18" i="6"/>
  <c r="D17" i="6"/>
  <c r="D16" i="6"/>
  <c r="D15" i="6"/>
  <c r="E24" i="6" s="1"/>
  <c r="D14" i="6"/>
  <c r="D13" i="6"/>
  <c r="D12" i="6"/>
  <c r="D11" i="6"/>
  <c r="E20" i="6" s="1"/>
  <c r="D10" i="6"/>
  <c r="D9" i="6"/>
  <c r="D8" i="6"/>
  <c r="E17" i="6" s="1"/>
  <c r="D7" i="6"/>
  <c r="F15" i="5"/>
  <c r="E24" i="5"/>
  <c r="E23" i="5"/>
  <c r="E22" i="5"/>
  <c r="E21" i="5"/>
  <c r="E20" i="5"/>
  <c r="E19" i="5"/>
  <c r="E18" i="5"/>
  <c r="E17" i="5"/>
  <c r="E16" i="5"/>
  <c r="E15" i="5"/>
  <c r="F24" i="5" s="1"/>
  <c r="E14" i="5"/>
  <c r="F23" i="5" s="1"/>
  <c r="E13" i="5"/>
  <c r="F22" i="5" s="1"/>
  <c r="E12" i="5"/>
  <c r="E11" i="5"/>
  <c r="F20" i="5" s="1"/>
  <c r="E10" i="5"/>
  <c r="F19" i="5" s="1"/>
  <c r="E9" i="5"/>
  <c r="F18" i="5" s="1"/>
  <c r="E8" i="5"/>
  <c r="E7" i="5"/>
  <c r="F16" i="5" s="1"/>
  <c r="E6" i="5"/>
  <c r="F16" i="4"/>
  <c r="F17" i="4"/>
  <c r="F18" i="4"/>
  <c r="F19" i="4"/>
  <c r="F20" i="4"/>
  <c r="F21" i="4"/>
  <c r="F22" i="4"/>
  <c r="F23" i="4"/>
  <c r="F1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1" i="6" l="1"/>
  <c r="E25" i="6"/>
  <c r="E19" i="6"/>
  <c r="E23" i="6"/>
  <c r="E18" i="6"/>
  <c r="E22" i="6"/>
  <c r="F17" i="5"/>
  <c r="F21" i="5"/>
  <c r="C12" i="2" l="1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11" i="2"/>
  <c r="N31" i="3" l="1"/>
  <c r="O31" i="3" s="1"/>
  <c r="P31" i="3" s="1"/>
  <c r="N30" i="3"/>
  <c r="O30" i="3" s="1"/>
  <c r="P30" i="3" s="1"/>
  <c r="P29" i="3"/>
  <c r="O29" i="3"/>
  <c r="N29" i="3"/>
  <c r="P28" i="3"/>
  <c r="N28" i="3"/>
  <c r="N27" i="3"/>
  <c r="O27" i="3" s="1"/>
  <c r="P27" i="3" s="1"/>
  <c r="P26" i="3"/>
  <c r="O26" i="3"/>
  <c r="N26" i="3"/>
  <c r="P25" i="3"/>
  <c r="O25" i="3"/>
  <c r="N25" i="3"/>
  <c r="O24" i="3"/>
  <c r="P24" i="3" s="1"/>
  <c r="N24" i="3"/>
  <c r="N23" i="3"/>
  <c r="O23" i="3" s="1"/>
  <c r="P23" i="3" s="1"/>
  <c r="O22" i="3"/>
  <c r="P22" i="3" s="1"/>
  <c r="N22" i="3"/>
  <c r="P21" i="3"/>
  <c r="O21" i="3"/>
  <c r="N21" i="3"/>
  <c r="O20" i="3"/>
  <c r="P20" i="3" s="1"/>
  <c r="N20" i="3"/>
  <c r="N19" i="3"/>
  <c r="O19" i="3" s="1"/>
  <c r="P19" i="3" s="1"/>
  <c r="P18" i="3"/>
  <c r="O18" i="3"/>
  <c r="N18" i="3"/>
  <c r="N17" i="3"/>
  <c r="O17" i="3" s="1"/>
  <c r="P17" i="3" s="1"/>
  <c r="O16" i="3"/>
  <c r="P16" i="3" s="1"/>
  <c r="N16" i="3"/>
  <c r="N15" i="3"/>
  <c r="O15" i="3" s="1"/>
  <c r="P15" i="3" s="1"/>
  <c r="P14" i="3"/>
  <c r="O14" i="3"/>
  <c r="N14" i="3"/>
  <c r="P13" i="3"/>
  <c r="O13" i="3"/>
  <c r="N13" i="3"/>
  <c r="O12" i="3"/>
  <c r="P12" i="3" s="1"/>
  <c r="N12" i="3"/>
  <c r="N11" i="3"/>
  <c r="O11" i="3" s="1"/>
  <c r="P11" i="3" s="1"/>
  <c r="P10" i="3"/>
  <c r="O10" i="3"/>
  <c r="N10" i="3"/>
  <c r="P9" i="3"/>
  <c r="O9" i="3"/>
  <c r="N9" i="3"/>
  <c r="O8" i="3"/>
  <c r="P8" i="3" s="1"/>
  <c r="N8" i="3"/>
  <c r="N7" i="3"/>
  <c r="O7" i="3" s="1"/>
  <c r="P7" i="3" s="1"/>
  <c r="P6" i="3"/>
  <c r="O6" i="3"/>
  <c r="N6" i="3"/>
  <c r="P5" i="3"/>
  <c r="O5" i="3"/>
  <c r="N5" i="3"/>
  <c r="O4" i="3"/>
  <c r="P4" i="3" s="1"/>
  <c r="N4" i="3"/>
  <c r="F74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2" i="1"/>
</calcChain>
</file>

<file path=xl/sharedStrings.xml><?xml version="1.0" encoding="utf-8"?>
<sst xmlns="http://schemas.openxmlformats.org/spreadsheetml/2006/main" count="275" uniqueCount="220">
  <si>
    <t>Year</t>
  </si>
  <si>
    <t>Bucklin</t>
  </si>
  <si>
    <t>Greensburg</t>
  </si>
  <si>
    <t>Trousdale 1NE</t>
  </si>
  <si>
    <t>Hudson</t>
  </si>
  <si>
    <t>Annual Average</t>
  </si>
  <si>
    <t>Historical Average</t>
  </si>
  <si>
    <t>Zenith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</si>
  <si>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</si>
  <si>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</si>
  <si>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</si>
  <si>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</si>
  <si>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</si>
  <si>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</si>
  <si>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</si>
  <si>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</si>
  <si>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</si>
  <si>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</si>
  <si>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</si>
  <si>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</si>
  <si>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% Met MDS</t>
  </si>
  <si>
    <t>Days/Month</t>
  </si>
  <si>
    <t>28/29</t>
  </si>
  <si>
    <t>Number of days that met MDS criteria for each month</t>
  </si>
  <si>
    <t>% Did Not Meet MDS</t>
  </si>
  <si>
    <t># of Days Above MDS</t>
  </si>
  <si>
    <t>Average January CFS</t>
  </si>
  <si>
    <t>10-Year Rolling Average</t>
  </si>
  <si>
    <t>Rolling Average Goal</t>
  </si>
  <si>
    <t>2012 data is provisional</t>
  </si>
  <si>
    <t>Vested and Appropriated Water Rights</t>
  </si>
  <si>
    <t>Includes inactive water rights</t>
  </si>
  <si>
    <t>PA1</t>
  </si>
  <si>
    <t>PA3</t>
  </si>
  <si>
    <t>PA4</t>
  </si>
  <si>
    <t xml:space="preserve">Total </t>
  </si>
  <si>
    <t>10 yr Rolling avg</t>
  </si>
  <si>
    <t>Objective</t>
  </si>
  <si>
    <t>Priority Areas 1, 3, 4 were pulled in Sept. 08</t>
  </si>
  <si>
    <t>All other water rights were pulled Jan. 09; updated 2008 and 2009 WU December 2010; updated 2010 WU November 2011</t>
  </si>
  <si>
    <t>Priority Area 2</t>
  </si>
  <si>
    <t>Priority Area 5</t>
  </si>
  <si>
    <t>Mystery River Area</t>
  </si>
  <si>
    <t>Total</t>
  </si>
  <si>
    <t>10-Yr Rolling Avg</t>
  </si>
  <si>
    <t>Priority Area 7</t>
  </si>
  <si>
    <t>MIA (GW Only)</t>
  </si>
  <si>
    <t>USGS ID</t>
  </si>
  <si>
    <t>WELL_ID</t>
  </si>
  <si>
    <t>SF16</t>
  </si>
  <si>
    <t>SF17</t>
  </si>
  <si>
    <t>SF09</t>
  </si>
  <si>
    <t>SF48</t>
  </si>
  <si>
    <t>KGS10</t>
  </si>
  <si>
    <t>SF62</t>
  </si>
  <si>
    <t>KGS11</t>
  </si>
  <si>
    <t>KGS13</t>
  </si>
  <si>
    <t>KGS14</t>
  </si>
  <si>
    <t>KGS 15</t>
  </si>
  <si>
    <t>KGS16</t>
  </si>
  <si>
    <t>KGS18</t>
  </si>
  <si>
    <t>KGS19</t>
  </si>
  <si>
    <t>KGS110</t>
  </si>
  <si>
    <t>KGS111</t>
  </si>
  <si>
    <t>KGS112</t>
  </si>
  <si>
    <t>KGS113</t>
  </si>
  <si>
    <t>KGS114</t>
  </si>
  <si>
    <t>KGS115</t>
  </si>
  <si>
    <t>KGS116</t>
  </si>
  <si>
    <t>Priority Area 1</t>
  </si>
  <si>
    <t>PN68</t>
  </si>
  <si>
    <t>PN91</t>
  </si>
  <si>
    <t>KGS22</t>
  </si>
  <si>
    <t>SF43</t>
  </si>
  <si>
    <t>KGS21</t>
  </si>
  <si>
    <t>Priority Area 3</t>
  </si>
  <si>
    <t>SF19</t>
  </si>
  <si>
    <t>SF65</t>
  </si>
  <si>
    <t>SF64</t>
  </si>
  <si>
    <t>KGS31</t>
  </si>
  <si>
    <t>KGS32</t>
  </si>
  <si>
    <t>KGS33</t>
  </si>
  <si>
    <t>KGS34</t>
  </si>
  <si>
    <t>KGS35</t>
  </si>
  <si>
    <t>KGS36</t>
  </si>
  <si>
    <t>KGS37</t>
  </si>
  <si>
    <t>SF30</t>
  </si>
  <si>
    <t>SF31</t>
  </si>
  <si>
    <t>KGS47</t>
  </si>
  <si>
    <t>SF40</t>
  </si>
  <si>
    <t>KGS43</t>
  </si>
  <si>
    <t>SF41</t>
  </si>
  <si>
    <t>KGS41</t>
  </si>
  <si>
    <t>KGS42</t>
  </si>
  <si>
    <t>SF78</t>
  </si>
  <si>
    <t>SF12</t>
  </si>
  <si>
    <t>KGS45</t>
  </si>
  <si>
    <t>KGS46</t>
  </si>
  <si>
    <t>Priority Area 4N</t>
  </si>
  <si>
    <t>Priority Area 4S</t>
  </si>
  <si>
    <t>ED13</t>
  </si>
  <si>
    <t>ED14</t>
  </si>
  <si>
    <t>PR02</t>
  </si>
  <si>
    <t>ED24</t>
  </si>
  <si>
    <t>ED25</t>
  </si>
  <si>
    <t>ED11</t>
  </si>
  <si>
    <t>ED28</t>
  </si>
  <si>
    <t>KGS49</t>
  </si>
  <si>
    <t>KGS410</t>
  </si>
  <si>
    <t>KGS411</t>
  </si>
  <si>
    <t>KGS412</t>
  </si>
  <si>
    <t>KGS413</t>
  </si>
  <si>
    <t>ED04</t>
  </si>
  <si>
    <t>ED01</t>
  </si>
  <si>
    <t>ED02</t>
  </si>
  <si>
    <t>ED03</t>
  </si>
  <si>
    <t>ED05</t>
  </si>
  <si>
    <t>ED06</t>
  </si>
  <si>
    <t>ED08</t>
  </si>
  <si>
    <t>ED09</t>
  </si>
  <si>
    <t>ED76</t>
  </si>
  <si>
    <t>ED10</t>
  </si>
  <si>
    <t>ED12</t>
  </si>
  <si>
    <t>ED34</t>
  </si>
  <si>
    <t>KGS510</t>
  </si>
  <si>
    <t>ED42</t>
  </si>
  <si>
    <t>KGS57</t>
  </si>
  <si>
    <t>ED43</t>
  </si>
  <si>
    <t>KGS58</t>
  </si>
  <si>
    <t>ED46</t>
  </si>
  <si>
    <t>ED47</t>
  </si>
  <si>
    <t>KGS59</t>
  </si>
  <si>
    <t>ED50</t>
  </si>
  <si>
    <t>ED52</t>
  </si>
  <si>
    <t>ED31</t>
  </si>
  <si>
    <t>ED77</t>
  </si>
  <si>
    <t>ED32</t>
  </si>
  <si>
    <t>KGS52</t>
  </si>
  <si>
    <t>ED29</t>
  </si>
  <si>
    <t>KGS54</t>
  </si>
  <si>
    <t>KGS55</t>
  </si>
  <si>
    <t>KGS56</t>
  </si>
  <si>
    <t>KW01</t>
  </si>
  <si>
    <t>KW02</t>
  </si>
  <si>
    <t>KW03</t>
  </si>
  <si>
    <t>KW09</t>
  </si>
  <si>
    <t>KW25</t>
  </si>
  <si>
    <t>KW45</t>
  </si>
  <si>
    <t>KW26</t>
  </si>
  <si>
    <t>KW36</t>
  </si>
  <si>
    <t>KW37</t>
  </si>
  <si>
    <t>KGS51</t>
  </si>
  <si>
    <t>KW22</t>
  </si>
  <si>
    <t>SF50</t>
  </si>
  <si>
    <t>KGS511</t>
  </si>
  <si>
    <t>SF53</t>
  </si>
  <si>
    <t>SF51</t>
  </si>
  <si>
    <t>PN67</t>
  </si>
  <si>
    <t>SF07</t>
  </si>
  <si>
    <t>SF08</t>
  </si>
  <si>
    <t>SF13</t>
  </si>
  <si>
    <t>SF14</t>
  </si>
  <si>
    <t>SF15</t>
  </si>
  <si>
    <t>SF18</t>
  </si>
  <si>
    <t>KGS512</t>
  </si>
  <si>
    <t>ED15</t>
  </si>
  <si>
    <t>KW04</t>
  </si>
  <si>
    <t>KW05</t>
  </si>
  <si>
    <t>KW06</t>
  </si>
  <si>
    <t>KW07</t>
  </si>
  <si>
    <t>KW08</t>
  </si>
  <si>
    <t>KW10</t>
  </si>
  <si>
    <t>KW11</t>
  </si>
  <si>
    <t>KW12</t>
  </si>
  <si>
    <t>KW13</t>
  </si>
  <si>
    <t>KW14</t>
  </si>
  <si>
    <t>KGS71</t>
  </si>
  <si>
    <t>KW18</t>
  </si>
  <si>
    <t>KW19</t>
  </si>
  <si>
    <t>KW20</t>
  </si>
  <si>
    <t>KW21</t>
  </si>
  <si>
    <t>KW23</t>
  </si>
  <si>
    <t>KW24</t>
  </si>
  <si>
    <t>KW30</t>
  </si>
  <si>
    <t>KW31</t>
  </si>
  <si>
    <t>KW32</t>
  </si>
  <si>
    <t>KW33</t>
  </si>
  <si>
    <t>KW35</t>
  </si>
  <si>
    <t>Mineral Intrusion Area</t>
  </si>
  <si>
    <t>SF01</t>
  </si>
  <si>
    <t>SF02</t>
  </si>
  <si>
    <t>SF20</t>
  </si>
  <si>
    <t>KGS09</t>
  </si>
  <si>
    <t>DWR01</t>
  </si>
  <si>
    <t>KGS07</t>
  </si>
  <si>
    <t>DWR02</t>
  </si>
  <si>
    <t>DWR03</t>
  </si>
  <si>
    <t>DWR04</t>
  </si>
  <si>
    <t>KGS17</t>
  </si>
  <si>
    <t>SF11</t>
  </si>
  <si>
    <t>SF42</t>
  </si>
  <si>
    <t>KGS02</t>
  </si>
  <si>
    <t>SF45</t>
  </si>
  <si>
    <t>SF46</t>
  </si>
  <si>
    <t>KGS01</t>
  </si>
  <si>
    <t>KGS06</t>
  </si>
  <si>
    <t>KGS08</t>
  </si>
  <si>
    <t>KGS12</t>
  </si>
  <si>
    <t>Difference</t>
  </si>
  <si>
    <t>Average</t>
  </si>
  <si>
    <t>4N</t>
  </si>
  <si>
    <t>4S</t>
  </si>
  <si>
    <t>MIA</t>
  </si>
  <si>
    <t>Net Change 2009-2012</t>
  </si>
  <si>
    <t>Net Change 2001-2012</t>
  </si>
  <si>
    <t>All Monitoring Well Measurements can be found at the KGS WIZARD site: http://hercules.kgs.ku.edu/geohydro/wizard/index.html</t>
  </si>
  <si>
    <t>Precipitation</t>
  </si>
  <si>
    <t>Ave. Precip</t>
  </si>
  <si>
    <t>GW Use</t>
  </si>
  <si>
    <t>This is part of the Management Strategies (Part IV.)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</si>
</sst>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yyyy"/>
  </numFmts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Times New Roman"/>
      <family val="1"/>
    </font>
    <font>
      <sz val="10"/>
      <name val="Arial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11">
    <xf numFmtId="0" fontId="0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71">
    <xf numFmtId="0" fontId="0" fillId="0" borderId="0" xfId="0"/>
    <xf numFmtId="0" fontId="2" fillId="0" borderId="0" xfId="1" applyFont="1"/>
    <xf numFmtId="2" fontId="2" fillId="0" borderId="0" xfId="1" applyNumberFormat="1" applyFont="1"/>
    <xf numFmtId="0" fontId="4" fillId="0" borderId="0" xfId="0" applyFont="1"/>
    <xf numFmtId="1" fontId="2" fillId="0" borderId="0" xfId="2" applyNumberFormat="1" applyFont="1"/>
    <xf numFmtId="1" fontId="4" fillId="0" borderId="0" xfId="0" applyNumberFormat="1" applyFont="1"/>
    <xf numFmtId="1" fontId="2" fillId="0" borderId="0" xfId="3" applyNumberFormat="1" applyFont="1"/>
    <xf numFmtId="1" fontId="2" fillId="0" borderId="0" xfId="1" applyNumberFormat="1" applyFont="1"/>
    <xf numFmtId="1" fontId="2" fillId="0" borderId="0" xfId="2" applyNumberFormat="1" applyFont="1" applyFill="1"/>
    <xf numFmtId="0" fontId="2" fillId="0" borderId="0" xfId="4" applyNumberFormat="1" applyFont="1"/>
    <xf numFmtId="2" fontId="4" fillId="0" borderId="0" xfId="5" applyNumberFormat="1" applyFont="1"/>
    <xf numFmtId="0" fontId="2" fillId="0" borderId="0" xfId="6" applyFont="1"/>
    <xf numFmtId="0" fontId="2" fillId="0" borderId="0" xfId="7" applyFont="1"/>
    <xf numFmtId="0" fontId="2" fillId="0" borderId="0" xfId="8" applyFont="1"/>
    <xf numFmtId="0" fontId="2" fillId="0" borderId="0" xfId="9" applyFont="1"/>
    <xf numFmtId="0" fontId="2" fillId="0" borderId="0" xfId="10" applyFont="1"/>
    <xf numFmtId="0" fontId="2" fillId="0" borderId="0" xfId="11" applyFont="1"/>
    <xf numFmtId="0" fontId="2" fillId="0" borderId="0" xfId="12" applyFont="1"/>
    <xf numFmtId="0" fontId="2" fillId="0" borderId="0" xfId="13" applyFont="1"/>
    <xf numFmtId="0" fontId="2" fillId="0" borderId="0" xfId="14" applyFont="1"/>
    <xf numFmtId="0" fontId="2" fillId="0" borderId="0" xfId="15" applyFont="1"/>
    <xf numFmtId="0" fontId="2" fillId="0" borderId="0" xfId="16" applyFont="1"/>
    <xf numFmtId="0" fontId="2" fillId="0" borderId="0" xfId="17" applyFont="1"/>
    <xf numFmtId="0" fontId="2" fillId="0" borderId="0" xfId="18" applyFont="1"/>
    <xf numFmtId="0" fontId="2" fillId="0" borderId="0" xfId="19" applyFont="1"/>
    <xf numFmtId="0" fontId="2" fillId="0" borderId="0" xfId="20" applyFont="1"/>
    <xf numFmtId="0" fontId="2" fillId="0" borderId="0" xfId="21" applyFont="1"/>
    <xf numFmtId="1" fontId="2" fillId="0" borderId="0" xfId="22" applyNumberFormat="1" applyFont="1"/>
    <xf numFmtId="1" fontId="2" fillId="0" borderId="0" xfId="22" applyNumberFormat="1" applyFont="1" applyFill="1"/>
    <xf numFmtId="1" fontId="2" fillId="0" borderId="0" xfId="23" applyNumberFormat="1" applyFont="1"/>
    <xf numFmtId="2" fontId="2" fillId="0" borderId="0" xfId="24" applyNumberFormat="1" applyFont="1"/>
    <xf numFmtId="2" fontId="2" fillId="0" borderId="0" xfId="24" applyNumberFormat="1" applyFont="1" applyFill="1"/>
    <xf numFmtId="0" fontId="2" fillId="0" borderId="0" xfId="25" applyFont="1"/>
    <xf numFmtId="0" fontId="2" fillId="0" borderId="0" xfId="26" applyFont="1"/>
    <xf numFmtId="0" fontId="2" fillId="0" borderId="0" xfId="27" applyFont="1"/>
    <xf numFmtId="0" fontId="2" fillId="0" borderId="0" xfId="27" applyFont="1" applyFill="1"/>
    <xf numFmtId="0" fontId="2" fillId="0" borderId="0" xfId="28" applyFont="1"/>
    <xf numFmtId="1" fontId="2" fillId="0" borderId="0" xfId="29" applyNumberFormat="1" applyFont="1"/>
    <xf numFmtId="0" fontId="2" fillId="0" borderId="0" xfId="29" applyFont="1"/>
    <xf numFmtId="166" fontId="2" fillId="0" borderId="0" xfId="30" applyNumberFormat="1" applyFont="1"/>
    <xf numFmtId="0" fontId="2" fillId="0" borderId="0" xfId="30" applyNumberFormat="1" applyFont="1"/>
    <xf numFmtId="0" fontId="2" fillId="0" borderId="0" xfId="30" applyNumberFormat="1" applyFont="1" applyFill="1"/>
    <xf numFmtId="2" fontId="2" fillId="0" borderId="0" xfId="30" applyNumberFormat="1" applyFont="1"/>
    <xf numFmtId="2" fontId="2" fillId="0" borderId="0" xfId="30" applyNumberFormat="1" applyFont="1" applyFill="1"/>
    <xf numFmtId="0" fontId="2" fillId="0" borderId="0" xfId="30" applyFont="1"/>
    <xf numFmtId="0" fontId="2" fillId="0" borderId="0" xfId="30" applyFont="1" applyFill="1"/>
    <xf numFmtId="0" fontId="2" fillId="0" borderId="0" xfId="31" applyFont="1"/>
    <xf numFmtId="0" fontId="2" fillId="0" borderId="0" xfId="32" applyFont="1"/>
    <xf numFmtId="0" fontId="2" fillId="0" borderId="0" xfId="33" applyFont="1"/>
    <xf numFmtId="0" fontId="2" fillId="0" borderId="0" xfId="34" applyFont="1"/>
    <xf numFmtId="0" fontId="2" fillId="0" borderId="0" xfId="35" applyFont="1"/>
    <xf numFmtId="0" fontId="2" fillId="0" borderId="0" xfId="36" applyFont="1"/>
    <xf numFmtId="0" fontId="2" fillId="0" borderId="0" xfId="37" applyFont="1"/>
    <xf numFmtId="1" fontId="2" fillId="0" borderId="0" xfId="38" applyNumberFormat="1" applyFont="1"/>
    <xf numFmtId="1" fontId="2" fillId="0" borderId="0" xfId="38" applyNumberFormat="1" applyFont="1" applyFill="1"/>
    <xf numFmtId="166" fontId="2" fillId="0" borderId="0" xfId="39" applyNumberFormat="1" applyFont="1"/>
    <xf numFmtId="0" fontId="2" fillId="0" borderId="0" xfId="39" applyNumberFormat="1" applyFont="1"/>
    <xf numFmtId="0" fontId="2" fillId="0" borderId="0" xfId="39" applyNumberFormat="1" applyFont="1" applyFill="1"/>
    <xf numFmtId="0" fontId="2" fillId="0" borderId="0" xfId="40" applyFont="1"/>
    <xf numFmtId="0" fontId="2" fillId="0" borderId="0" xfId="41" applyFont="1"/>
    <xf numFmtId="0" fontId="2" fillId="0" borderId="0" xfId="42" applyFont="1"/>
    <xf numFmtId="0" fontId="2" fillId="0" borderId="0" xfId="43" applyFont="1"/>
    <xf numFmtId="0" fontId="4" fillId="0" borderId="0" xfId="0" applyFont="1" applyBorder="1"/>
    <xf numFmtId="0" fontId="2" fillId="0" borderId="0" xfId="44" applyFont="1"/>
    <xf numFmtId="0" fontId="2" fillId="0" borderId="0" xfId="45" applyFont="1"/>
    <xf numFmtId="0" fontId="2" fillId="0" borderId="0" xfId="46" applyFont="1"/>
    <xf numFmtId="0" fontId="2" fillId="0" borderId="0" xfId="47" applyFont="1"/>
    <xf numFmtId="0" fontId="2" fillId="0" borderId="0" xfId="48" applyFont="1"/>
    <xf numFmtId="0" fontId="2" fillId="0" borderId="0" xfId="49" applyFont="1"/>
    <xf numFmtId="0" fontId="2" fillId="2" borderId="0" xfId="49" applyFont="1" applyFill="1"/>
    <xf numFmtId="0" fontId="2" fillId="0" borderId="0" xfId="50" applyFont="1"/>
    <xf numFmtId="1" fontId="2" fillId="0" borderId="0" xfId="51" applyNumberFormat="1" applyFont="1"/>
    <xf numFmtId="1" fontId="2" fillId="0" borderId="0" xfId="51" applyNumberFormat="1" applyFont="1" applyFill="1"/>
    <xf numFmtId="166" fontId="2" fillId="0" borderId="0" xfId="52" applyNumberFormat="1" applyFont="1"/>
    <xf numFmtId="0" fontId="2" fillId="0" borderId="0" xfId="52" applyNumberFormat="1" applyFont="1"/>
    <xf numFmtId="0" fontId="2" fillId="0" borderId="0" xfId="52" applyNumberFormat="1" applyFont="1" applyFill="1"/>
    <xf numFmtId="2" fontId="2" fillId="0" borderId="0" xfId="53" applyNumberFormat="1" applyFont="1"/>
    <xf numFmtId="2" fontId="2" fillId="0" borderId="0" xfId="53" applyNumberFormat="1" applyFont="1" applyFill="1"/>
    <xf numFmtId="0" fontId="2" fillId="0" borderId="0" xfId="54" applyFont="1"/>
    <xf numFmtId="0" fontId="2" fillId="0" borderId="0" xfId="55" applyFont="1"/>
    <xf numFmtId="0" fontId="2" fillId="0" borderId="0" xfId="56" applyFont="1"/>
    <xf numFmtId="1" fontId="2" fillId="0" borderId="0" xfId="57" applyNumberFormat="1" applyFont="1"/>
    <xf numFmtId="1" fontId="2" fillId="0" borderId="0" xfId="57" applyNumberFormat="1" applyFont="1" applyFill="1"/>
    <xf numFmtId="166" fontId="2" fillId="0" borderId="0" xfId="58" applyNumberFormat="1" applyFont="1"/>
    <xf numFmtId="1" fontId="2" fillId="0" borderId="0" xfId="58" applyNumberFormat="1" applyFont="1"/>
    <xf numFmtId="1" fontId="2" fillId="0" borderId="0" xfId="58" applyNumberFormat="1" applyFont="1" applyFill="1"/>
    <xf numFmtId="2" fontId="2" fillId="0" borderId="0" xfId="58" applyNumberFormat="1" applyFont="1"/>
    <xf numFmtId="2" fontId="2" fillId="0" borderId="0" xfId="58" applyNumberFormat="1" applyFont="1" applyFill="1"/>
    <xf numFmtId="0" fontId="2" fillId="0" borderId="0" xfId="59" applyFont="1"/>
    <xf numFmtId="0" fontId="2" fillId="0" borderId="0" xfId="60" applyFont="1"/>
    <xf numFmtId="0" fontId="2" fillId="0" borderId="0" xfId="61" applyFont="1"/>
    <xf numFmtId="0" fontId="2" fillId="0" borderId="0" xfId="62" applyFont="1"/>
    <xf numFmtId="0" fontId="2" fillId="0" borderId="0" xfId="62" applyFont="1" applyFill="1"/>
    <xf numFmtId="0" fontId="2" fillId="0" borderId="0" xfId="63" applyFont="1"/>
    <xf numFmtId="0" fontId="2" fillId="0" borderId="0" xfId="64" applyFont="1"/>
    <xf numFmtId="0" fontId="2" fillId="0" borderId="0" xfId="65" applyFont="1"/>
    <xf numFmtId="0" fontId="2" fillId="0" borderId="0" xfId="66" applyFont="1"/>
    <xf numFmtId="0" fontId="2" fillId="0" borderId="0" xfId="67" applyFont="1"/>
    <xf numFmtId="0" fontId="2" fillId="0" borderId="0" xfId="68" applyFont="1"/>
    <xf numFmtId="0" fontId="4" fillId="0" borderId="0" xfId="0" applyFont="1" applyFill="1"/>
    <xf numFmtId="0" fontId="2" fillId="0" borderId="0" xfId="69" applyFont="1"/>
    <xf numFmtId="0" fontId="2" fillId="0" borderId="0" xfId="70" applyFont="1"/>
    <xf numFmtId="0" fontId="2" fillId="0" borderId="0" xfId="71" applyFont="1"/>
    <xf numFmtId="0" fontId="2" fillId="0" borderId="0" xfId="72" applyFont="1"/>
    <xf numFmtId="0" fontId="2" fillId="0" borderId="0" xfId="73" applyFont="1"/>
    <xf numFmtId="0" fontId="2" fillId="0" borderId="0" xfId="74" applyFont="1"/>
    <xf numFmtId="0" fontId="2" fillId="0" borderId="0" xfId="75" applyFont="1"/>
    <xf numFmtId="0" fontId="2" fillId="0" borderId="0" xfId="76" applyFont="1"/>
    <xf numFmtId="0" fontId="2" fillId="0" borderId="0" xfId="76" applyFont="1" applyFill="1"/>
    <xf numFmtId="0" fontId="2" fillId="0" borderId="0" xfId="77" applyFont="1"/>
    <xf numFmtId="0" fontId="2" fillId="0" borderId="0" xfId="78" applyFont="1"/>
    <xf numFmtId="0" fontId="2" fillId="0" borderId="0" xfId="79" applyFont="1"/>
    <xf numFmtId="0" fontId="2" fillId="0" borderId="0" xfId="80" applyFont="1"/>
    <xf numFmtId="0" fontId="2" fillId="0" borderId="0" xfId="81" applyFont="1"/>
    <xf numFmtId="0" fontId="2" fillId="0" borderId="0" xfId="82" applyFont="1"/>
    <xf numFmtId="0" fontId="2" fillId="0" borderId="0" xfId="83" applyFont="1"/>
    <xf numFmtId="0" fontId="2" fillId="0" borderId="0" xfId="84" applyFont="1"/>
    <xf numFmtId="0" fontId="2" fillId="0" borderId="0" xfId="85" applyFont="1"/>
    <xf numFmtId="0" fontId="2" fillId="0" borderId="0" xfId="86" applyFont="1"/>
    <xf numFmtId="0" fontId="2" fillId="0" borderId="0" xfId="81" applyFont="1" applyFill="1"/>
    <xf numFmtId="1" fontId="2" fillId="0" borderId="0" xfId="87" applyNumberFormat="1" applyFont="1"/>
    <xf numFmtId="166" fontId="2" fillId="0" borderId="0" xfId="88" applyNumberFormat="1" applyFont="1"/>
    <xf numFmtId="0" fontId="2" fillId="0" borderId="0" xfId="88" applyNumberFormat="1" applyFont="1"/>
    <xf numFmtId="0" fontId="2" fillId="0" borderId="0" xfId="88" applyNumberFormat="1" applyFont="1" applyFill="1"/>
    <xf numFmtId="2" fontId="2" fillId="0" borderId="0" xfId="88" applyNumberFormat="1" applyFont="1"/>
    <xf numFmtId="2" fontId="2" fillId="0" borderId="0" xfId="88" applyNumberFormat="1" applyFont="1" applyFill="1"/>
    <xf numFmtId="0" fontId="2" fillId="0" borderId="0" xfId="89" applyFont="1"/>
    <xf numFmtId="0" fontId="2" fillId="0" borderId="0" xfId="90" applyFont="1"/>
    <xf numFmtId="0" fontId="2" fillId="0" borderId="0" xfId="91" applyFont="1"/>
    <xf numFmtId="0" fontId="2" fillId="0" borderId="0" xfId="92" applyFont="1"/>
    <xf numFmtId="0" fontId="2" fillId="0" borderId="0" xfId="93" applyFont="1"/>
    <xf numFmtId="0" fontId="2" fillId="0" borderId="0" xfId="94" applyFont="1"/>
    <xf numFmtId="0" fontId="2" fillId="0" borderId="0" xfId="95" applyFont="1"/>
    <xf numFmtId="1" fontId="2" fillId="0" borderId="0" xfId="96" applyNumberFormat="1" applyFont="1"/>
    <xf numFmtId="1" fontId="2" fillId="0" borderId="0" xfId="96" applyNumberFormat="1" applyFont="1" applyFill="1"/>
    <xf numFmtId="166" fontId="2" fillId="0" borderId="0" xfId="97" applyNumberFormat="1" applyFont="1"/>
    <xf numFmtId="0" fontId="2" fillId="0" borderId="0" xfId="97" applyNumberFormat="1" applyFont="1"/>
    <xf numFmtId="0" fontId="2" fillId="0" borderId="0" xfId="97" applyNumberFormat="1" applyFont="1" applyFill="1"/>
    <xf numFmtId="2" fontId="2" fillId="0" borderId="0" xfId="97" applyNumberFormat="1" applyFont="1"/>
    <xf numFmtId="2" fontId="2" fillId="0" borderId="0" xfId="97" applyNumberFormat="1" applyFont="1" applyFill="1"/>
    <xf numFmtId="2" fontId="2" fillId="2" borderId="0" xfId="97" applyNumberFormat="1" applyFont="1" applyFill="1"/>
    <xf numFmtId="0" fontId="2" fillId="0" borderId="0" xfId="98" applyFont="1"/>
    <xf numFmtId="0" fontId="2" fillId="0" borderId="0" xfId="99" applyFont="1"/>
    <xf numFmtId="0" fontId="2" fillId="0" borderId="0" xfId="100" applyFont="1"/>
    <xf numFmtId="0" fontId="2" fillId="0" borderId="0" xfId="101" applyFont="1"/>
    <xf numFmtId="0" fontId="2" fillId="0" borderId="0" xfId="102" applyFont="1"/>
    <xf numFmtId="0" fontId="2" fillId="0" borderId="0" xfId="103" applyFont="1"/>
    <xf numFmtId="0" fontId="2" fillId="0" borderId="0" xfId="104" applyFont="1"/>
    <xf numFmtId="0" fontId="2" fillId="0" borderId="0" xfId="104" applyFont="1" applyBorder="1" applyAlignment="1">
      <alignment wrapText="1"/>
    </xf>
    <xf numFmtId="0" fontId="2" fillId="0" borderId="0" xfId="105" applyFont="1"/>
    <xf numFmtId="0" fontId="2" fillId="0" borderId="0" xfId="105" applyFont="1" applyBorder="1" applyAlignment="1">
      <alignment wrapText="1"/>
    </xf>
    <xf numFmtId="0" fontId="2" fillId="0" borderId="0" xfId="106" applyFont="1"/>
    <xf numFmtId="0" fontId="2" fillId="0" borderId="0" xfId="106" applyFont="1" applyBorder="1" applyAlignment="1">
      <alignment wrapText="1"/>
    </xf>
    <xf numFmtId="0" fontId="2" fillId="0" borderId="0" xfId="107" applyFont="1"/>
    <xf numFmtId="0" fontId="2" fillId="0" borderId="0" xfId="107" applyFont="1" applyFill="1" applyBorder="1" applyAlignment="1">
      <alignment wrapText="1"/>
    </xf>
    <xf numFmtId="0" fontId="2" fillId="0" borderId="0" xfId="108" applyFont="1"/>
    <xf numFmtId="0" fontId="2" fillId="0" borderId="0" xfId="108" applyFont="1" applyFill="1" applyBorder="1" applyAlignment="1">
      <alignment wrapText="1"/>
    </xf>
    <xf numFmtId="0" fontId="2" fillId="0" borderId="0" xfId="109" applyFont="1"/>
    <xf numFmtId="0" fontId="2" fillId="0" borderId="0" xfId="110" applyFont="1"/>
    <xf numFmtId="0" fontId="2" fillId="0" borderId="0" xfId="110" applyFont="1" applyFill="1" applyBorder="1" applyAlignment="1">
      <alignment wrapText="1"/>
    </xf>
    <xf numFmtId="2" fontId="4" fillId="0" borderId="0" xfId="0" applyNumberFormat="1" applyFont="1"/>
    <xf numFmtId="0" fontId="4" fillId="0" borderId="0" xfId="0" applyNumberFormat="1" applyFont="1"/>
    <xf numFmtId="2" fontId="5" fillId="0" borderId="0" xfId="0" applyNumberFormat="1" applyFont="1"/>
    <xf numFmtId="3" fontId="4" fillId="0" borderId="0" xfId="0" applyNumberFormat="1" applyFont="1"/>
    <xf numFmtId="4" fontId="4" fillId="0" borderId="0" xfId="0" applyNumberFormat="1" applyFont="1"/>
    <xf numFmtId="0" fontId="6" fillId="0" borderId="0" xfId="0" applyFont="1"/>
    <xf numFmtId="164" fontId="4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 applyAlignment="1">
      <alignment horizontal="right"/>
    </xf>
    <xf numFmtId="165" fontId="4" fillId="2" borderId="0" xfId="0" applyNumberFormat="1" applyFont="1" applyFill="1"/>
    <xf numFmtId="0" fontId="4" fillId="2" borderId="0" xfId="0" applyFont="1" applyFill="1"/>
  </cellXfs>
  <cellStyles count="111">
    <cellStyle name="Normal" xfId="0" builtinId="0"/>
    <cellStyle name="Normal 10" xfId="30"/>
    <cellStyle name="Normal 100" xfId="6"/>
    <cellStyle name="Normal 101" xfId="7"/>
    <cellStyle name="Normal 102" xfId="102"/>
    <cellStyle name="Normal 103" xfId="101"/>
    <cellStyle name="Normal 104" xfId="100"/>
    <cellStyle name="Normal 105" xfId="103"/>
    <cellStyle name="Normal 106" xfId="99"/>
    <cellStyle name="Normal 107" xfId="98"/>
    <cellStyle name="Normal 108" xfId="104"/>
    <cellStyle name="Normal 109" xfId="105"/>
    <cellStyle name="Normal 110" xfId="106"/>
    <cellStyle name="Normal 111" xfId="107"/>
    <cellStyle name="Normal 112" xfId="108"/>
    <cellStyle name="Normal 113" xfId="109"/>
    <cellStyle name="Normal 114" xfId="110"/>
    <cellStyle name="Normal 12" xfId="38"/>
    <cellStyle name="Normal 13" xfId="39"/>
    <cellStyle name="Normal 14" xfId="51"/>
    <cellStyle name="Normal 15" xfId="53"/>
    <cellStyle name="Normal 16" xfId="52"/>
    <cellStyle name="Normal 17" xfId="57"/>
    <cellStyle name="Normal 18" xfId="58"/>
    <cellStyle name="Normal 19" xfId="96"/>
    <cellStyle name="Normal 2" xfId="1"/>
    <cellStyle name="Normal 20" xfId="97"/>
    <cellStyle name="Normal 21" xfId="87"/>
    <cellStyle name="Normal 22" xfId="88"/>
    <cellStyle name="Normal 23" xfId="12"/>
    <cellStyle name="Normal 25" xfId="20"/>
    <cellStyle name="Normal 26" xfId="21"/>
    <cellStyle name="Normal 27" xfId="8"/>
    <cellStyle name="Normal 28" xfId="9"/>
    <cellStyle name="Normal 29" xfId="3"/>
    <cellStyle name="Normal 3" xfId="2"/>
    <cellStyle name="Normal 30" xfId="13"/>
    <cellStyle name="Normal 31" xfId="14"/>
    <cellStyle name="Normal 32" xfId="15"/>
    <cellStyle name="Normal 33" xfId="16"/>
    <cellStyle name="Normal 34" xfId="17"/>
    <cellStyle name="Normal 35" xfId="18"/>
    <cellStyle name="Normal 36" xfId="19"/>
    <cellStyle name="Normal 37" xfId="10"/>
    <cellStyle name="Normal 38" xfId="11"/>
    <cellStyle name="Normal 39" xfId="27"/>
    <cellStyle name="Normal 4" xfId="4"/>
    <cellStyle name="Normal 41" xfId="26"/>
    <cellStyle name="Normal 42" xfId="28"/>
    <cellStyle name="Normal 43" xfId="25"/>
    <cellStyle name="Normal 44" xfId="31"/>
    <cellStyle name="Normal 45" xfId="32"/>
    <cellStyle name="Normal 46" xfId="33"/>
    <cellStyle name="Normal 47" xfId="34"/>
    <cellStyle name="Normal 48" xfId="35"/>
    <cellStyle name="Normal 49" xfId="36"/>
    <cellStyle name="Normal 5" xfId="5"/>
    <cellStyle name="Normal 50" xfId="37"/>
    <cellStyle name="Normal 51" xfId="40"/>
    <cellStyle name="Normal 52" xfId="41"/>
    <cellStyle name="Normal 53" xfId="42"/>
    <cellStyle name="Normal 54" xfId="43"/>
    <cellStyle name="Normal 55" xfId="44"/>
    <cellStyle name="Normal 56" xfId="45"/>
    <cellStyle name="Normal 57" xfId="46"/>
    <cellStyle name="Normal 58" xfId="47"/>
    <cellStyle name="Normal 59" xfId="48"/>
    <cellStyle name="Normal 6" xfId="22"/>
    <cellStyle name="Normal 60" xfId="49"/>
    <cellStyle name="Normal 61" xfId="50"/>
    <cellStyle name="Normal 62" xfId="54"/>
    <cellStyle name="Normal 63" xfId="55"/>
    <cellStyle name="Normal 64" xfId="56"/>
    <cellStyle name="Normal 65" xfId="77"/>
    <cellStyle name="Normal 66" xfId="76"/>
    <cellStyle name="Normal 67" xfId="72"/>
    <cellStyle name="Normal 68" xfId="71"/>
    <cellStyle name="Normal 69" xfId="70"/>
    <cellStyle name="Normal 7" xfId="23"/>
    <cellStyle name="Normal 70" xfId="69"/>
    <cellStyle name="Normal 71" xfId="59"/>
    <cellStyle name="Normal 72" xfId="60"/>
    <cellStyle name="Normal 73" xfId="73"/>
    <cellStyle name="Normal 74" xfId="67"/>
    <cellStyle name="Normal 75" xfId="65"/>
    <cellStyle name="Normal 76" xfId="68"/>
    <cellStyle name="Normal 77" xfId="63"/>
    <cellStyle name="Normal 78" xfId="66"/>
    <cellStyle name="Normal 79" xfId="64"/>
    <cellStyle name="Normal 8" xfId="24"/>
    <cellStyle name="Normal 80" xfId="62"/>
    <cellStyle name="Normal 81" xfId="61"/>
    <cellStyle name="Normal 82" xfId="80"/>
    <cellStyle name="Normal 83" xfId="82"/>
    <cellStyle name="Normal 84" xfId="81"/>
    <cellStyle name="Normal 85" xfId="85"/>
    <cellStyle name="Normal 86" xfId="86"/>
    <cellStyle name="Normal 87" xfId="78"/>
    <cellStyle name="Normal 88" xfId="79"/>
    <cellStyle name="Normal 89" xfId="74"/>
    <cellStyle name="Normal 9" xfId="29"/>
    <cellStyle name="Normal 90" xfId="75"/>
    <cellStyle name="Normal 91" xfId="83"/>
    <cellStyle name="Normal 92" xfId="84"/>
    <cellStyle name="Normal 93" xfId="94"/>
    <cellStyle name="Normal 94" xfId="93"/>
    <cellStyle name="Normal 95" xfId="95"/>
    <cellStyle name="Normal 96" xfId="91"/>
    <cellStyle name="Normal 97" xfId="89"/>
    <cellStyle name="Normal 98" xfId="92"/>
    <cellStyle name="Normal 99" xfId="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Stream Corridor Area</a:t>
            </a:r>
          </a:p>
          <a:p>
            <a:pPr>
              <a:defRPr/>
            </a:pPr>
            <a:r>
              <a:rPr lang="en-US"/>
              <a:t>Average Annual Groundwater Use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796184432169861"/>
          <c:y val="0.14704101605943329"/>
          <c:w val="0.84014760841461988"/>
          <c:h val="0.67036367276124387"/>
        </c:manualLayout>
      </c:layout>
      <c:barChart>
        <c:barDir val="col"/>
        <c:grouping val="clustered"/>
        <c:varyColors val="0"/>
        <c:ser>
          <c:idx val="2"/>
          <c:order val="1"/>
          <c:tx>
            <c:v>Actual Water Use</c:v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'Stream Corridor GW Use'!$A$6:$A$24</c:f>
              <c:numCache>
                <c:formatCode>General</c:formatCod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cat>
          <c:val>
            <c:numRef>
              <c:f>'Stream Corridor GW Use'!$E$6:$E$24</c:f>
              <c:numCache>
                <c:formatCode>#,##0</c:formatCode>
                <c:ptCount val="19"/>
                <c:pt idx="0">
                  <c:v>22699.699999999997</c:v>
                </c:pt>
                <c:pt idx="1">
                  <c:v>23177.85</c:v>
                </c:pt>
                <c:pt idx="2">
                  <c:v>39265.449999999997</c:v>
                </c:pt>
                <c:pt idx="3">
                  <c:v>31779.51</c:v>
                </c:pt>
                <c:pt idx="4">
                  <c:v>23397.510000000002</c:v>
                </c:pt>
                <c:pt idx="5">
                  <c:v>21604</c:v>
                </c:pt>
                <c:pt idx="6">
                  <c:v>31350</c:v>
                </c:pt>
                <c:pt idx="7">
                  <c:v>29277</c:v>
                </c:pt>
                <c:pt idx="8">
                  <c:v>33046.559999999998</c:v>
                </c:pt>
                <c:pt idx="9">
                  <c:v>36344.550000000003</c:v>
                </c:pt>
                <c:pt idx="10">
                  <c:v>35672.270000000004</c:v>
                </c:pt>
                <c:pt idx="11">
                  <c:v>36275.11</c:v>
                </c:pt>
                <c:pt idx="12">
                  <c:v>25559.22</c:v>
                </c:pt>
                <c:pt idx="13">
                  <c:v>28641.489999999998</c:v>
                </c:pt>
                <c:pt idx="14">
                  <c:v>33638.589999999997</c:v>
                </c:pt>
                <c:pt idx="15">
                  <c:v>23027.31</c:v>
                </c:pt>
                <c:pt idx="16">
                  <c:v>28308.78</c:v>
                </c:pt>
                <c:pt idx="17">
                  <c:v>27218.350000000002</c:v>
                </c:pt>
                <c:pt idx="18">
                  <c:v>31783.200000000001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0003072"/>
        <c:axId val="100563712"/>
      </c:barChart>
      <c:lineChart>
        <c:grouping val="standard"/>
        <c:varyColors val="0"/>
        <c:ser>
          <c:idx val="1"/>
          <c:order val="0"/>
          <c:tx>
            <c:v>10-Year Rolling Average</c:v>
          </c:tx>
          <c:spPr>
            <a:ln>
              <a:solidFill>
                <a:srgbClr val="1F497D">
                  <a:lumMod val="75000"/>
                </a:srgbClr>
              </a:solidFill>
            </a:ln>
          </c:spPr>
          <c:marker>
            <c:spPr>
              <a:solidFill>
                <a:srgbClr val="1F497D">
                  <a:lumMod val="75000"/>
                </a:srgbClr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4"/>
              <c:layout>
                <c:manualLayout>
                  <c:x val="-2.8064715791123126E-2"/>
                  <c:y val="-0.1057131100137906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8064715791123126E-2"/>
                  <c:y val="-0.108537968770852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8064715791123126E-2"/>
                  <c:y val="-8.8763957471417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8064715791123126E-2"/>
                  <c:y val="-8.02893812002313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8064715791123126E-2"/>
                  <c:y val="-7.74645224431691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8064715791123126E-2"/>
                  <c:y val="-7.74645224431691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8064715791123126E-2"/>
                  <c:y val="-9.723853374260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8064715791123126E-2"/>
                  <c:y val="-7.1814804929044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2.8064715791123133E-2"/>
                  <c:y val="-8.31142399572935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'Stream Corridor GW Use'!$A$6:$A$24</c:f>
              <c:numCache>
                <c:formatCode>General</c:formatCod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cat>
          <c:val>
            <c:numRef>
              <c:f>'Stream Corridor GW Use'!$F$6:$F$24</c:f>
              <c:numCache>
                <c:formatCode>#,##0.00</c:formatCode>
                <c:ptCount val="19"/>
                <c:pt idx="9" formatCode="#,##0">
                  <c:v>29194.213</c:v>
                </c:pt>
                <c:pt idx="10" formatCode="#,##0">
                  <c:v>30491.47</c:v>
                </c:pt>
                <c:pt idx="11" formatCode="#,##0">
                  <c:v>31801.196000000004</c:v>
                </c:pt>
                <c:pt idx="12" formatCode="#,##0">
                  <c:v>30430.572999999997</c:v>
                </c:pt>
                <c:pt idx="13" formatCode="#,##0">
                  <c:v>30116.770999999997</c:v>
                </c:pt>
                <c:pt idx="14" formatCode="#,##0">
                  <c:v>31140.879000000004</c:v>
                </c:pt>
                <c:pt idx="15" formatCode="#,##0">
                  <c:v>31283.21</c:v>
                </c:pt>
                <c:pt idx="16" formatCode="#,##0">
                  <c:v>30979.088</c:v>
                </c:pt>
                <c:pt idx="17" formatCode="#,##0">
                  <c:v>30773.222999999998</c:v>
                </c:pt>
                <c:pt idx="18" formatCode="#,##0">
                  <c:v>30646.886999999999</c:v>
                </c:pt>
              </c:numCache>
            </c:numRef>
          </c:val>
          <c:smooth val="0"/>
        </c:ser>
        <c:ser>
          <c:idx val="0"/>
          <c:order val="2"/>
          <c:tx>
            <c:v>12% Reduction Objective</c:v>
          </c:tx>
          <c:spPr>
            <a:ln>
              <a:solidFill>
                <a:prstClr val="black"/>
              </a:solidFill>
            </a:ln>
          </c:spPr>
          <c:marker>
            <c:symbol val="none"/>
          </c:marker>
          <c:cat>
            <c:numRef>
              <c:f>'Stream Corridor GW Use'!$A$6:$A$24</c:f>
              <c:numCache>
                <c:formatCode>General</c:formatCod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cat>
          <c:val>
            <c:numRef>
              <c:f>'Stream Corridor GW Use'!$G$6:$G$24</c:f>
              <c:numCache>
                <c:formatCode>#,##0</c:formatCode>
                <c:ptCount val="19"/>
                <c:pt idx="0">
                  <c:v>29284</c:v>
                </c:pt>
                <c:pt idx="1">
                  <c:v>29284</c:v>
                </c:pt>
                <c:pt idx="2">
                  <c:v>29284</c:v>
                </c:pt>
                <c:pt idx="3">
                  <c:v>29284</c:v>
                </c:pt>
                <c:pt idx="4">
                  <c:v>29284</c:v>
                </c:pt>
                <c:pt idx="5">
                  <c:v>29284</c:v>
                </c:pt>
                <c:pt idx="6">
                  <c:v>29284</c:v>
                </c:pt>
                <c:pt idx="7">
                  <c:v>29284</c:v>
                </c:pt>
                <c:pt idx="8">
                  <c:v>29284</c:v>
                </c:pt>
                <c:pt idx="9">
                  <c:v>29284</c:v>
                </c:pt>
                <c:pt idx="10">
                  <c:v>29284</c:v>
                </c:pt>
                <c:pt idx="11">
                  <c:v>29284</c:v>
                </c:pt>
                <c:pt idx="12">
                  <c:v>29284</c:v>
                </c:pt>
                <c:pt idx="13">
                  <c:v>29284</c:v>
                </c:pt>
                <c:pt idx="14">
                  <c:v>29284</c:v>
                </c:pt>
                <c:pt idx="15">
                  <c:v>29284</c:v>
                </c:pt>
                <c:pt idx="16">
                  <c:v>29284</c:v>
                </c:pt>
                <c:pt idx="17">
                  <c:v>29284</c:v>
                </c:pt>
                <c:pt idx="18">
                  <c:v>29284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003072"/>
        <c:axId val="100563712"/>
      </c:lineChart>
      <c:catAx>
        <c:axId val="8000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00563712"/>
        <c:crosses val="autoZero"/>
        <c:auto val="1"/>
        <c:lblAlgn val="ctr"/>
        <c:lblOffset val="100"/>
        <c:noMultiLvlLbl val="0"/>
      </c:catAx>
      <c:valAx>
        <c:axId val="1005637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Acre</a:t>
                </a:r>
                <a:r>
                  <a:rPr lang="en-US" baseline="0"/>
                  <a:t>-Feet</a:t>
                </a:r>
                <a:endParaRPr lang="en-US"/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800030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Groundwater Management Area</a:t>
            </a:r>
          </a:p>
          <a:p>
            <a:pPr>
              <a:defRPr/>
            </a:pPr>
            <a:r>
              <a:rPr lang="en-US"/>
              <a:t>Average Annual Groundwater Use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805155325733541"/>
          <c:y val="0.14421615730237117"/>
          <c:w val="0.83005789947898312"/>
          <c:h val="0.67318853151830604"/>
        </c:manualLayout>
      </c:layout>
      <c:barChart>
        <c:barDir val="col"/>
        <c:grouping val="clustered"/>
        <c:varyColors val="0"/>
        <c:ser>
          <c:idx val="2"/>
          <c:order val="1"/>
          <c:tx>
            <c:v>Actual Water Use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'[2]All WRs'!$A$90:$A$107</c:f>
              <c:numCache>
                <c:formatCode>General</c:formatCode>
                <c:ptCount val="1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</c:numCache>
            </c:numRef>
          </c:cat>
          <c:val>
            <c:numRef>
              <c:f>'GW Management Area GW Use'!$E$6:$E$24</c:f>
              <c:numCache>
                <c:formatCode>#,##0</c:formatCode>
                <c:ptCount val="19"/>
                <c:pt idx="0">
                  <c:v>72507.700000000012</c:v>
                </c:pt>
                <c:pt idx="1">
                  <c:v>66723.81</c:v>
                </c:pt>
                <c:pt idx="2">
                  <c:v>111923.74999999999</c:v>
                </c:pt>
                <c:pt idx="3">
                  <c:v>90455.69</c:v>
                </c:pt>
                <c:pt idx="4">
                  <c:v>70117.679999999993</c:v>
                </c:pt>
                <c:pt idx="5">
                  <c:v>70431.55</c:v>
                </c:pt>
                <c:pt idx="6">
                  <c:v>110158.51999999999</c:v>
                </c:pt>
                <c:pt idx="7">
                  <c:v>97767.930000000008</c:v>
                </c:pt>
                <c:pt idx="8">
                  <c:v>111678.25</c:v>
                </c:pt>
                <c:pt idx="9">
                  <c:v>115578.66</c:v>
                </c:pt>
                <c:pt idx="10">
                  <c:v>117636.68999999999</c:v>
                </c:pt>
                <c:pt idx="11">
                  <c:v>113360.51000000001</c:v>
                </c:pt>
                <c:pt idx="12">
                  <c:v>89531.909999999989</c:v>
                </c:pt>
                <c:pt idx="13">
                  <c:v>93773.779999999984</c:v>
                </c:pt>
                <c:pt idx="14">
                  <c:v>108810.48999999999</c:v>
                </c:pt>
                <c:pt idx="15">
                  <c:v>85958.53</c:v>
                </c:pt>
                <c:pt idx="16">
                  <c:v>94154.57</c:v>
                </c:pt>
                <c:pt idx="17">
                  <c:v>91470.8</c:v>
                </c:pt>
                <c:pt idx="18">
                  <c:v>103142.39999999999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00727296"/>
        <c:axId val="102122624"/>
      </c:barChart>
      <c:lineChart>
        <c:grouping val="standard"/>
        <c:varyColors val="0"/>
        <c:ser>
          <c:idx val="1"/>
          <c:order val="0"/>
          <c:tx>
            <c:v>10-Yr Rolling Avg</c:v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8"/>
              <c:layout>
                <c:manualLayout>
                  <c:x val="-2.8064715791123056E-2"/>
                  <c:y val="-6.3340228657858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8064715791123056E-2"/>
                  <c:y val="-6.61650874149205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8064715791123133E-2"/>
                  <c:y val="-5.2040793629609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8064715791123147E-2"/>
                  <c:y val="-0.1170125450420392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2.8064715791123147E-2"/>
                  <c:y val="-8.3114239957293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'GW Management Area GW Use'!$A$6:$A$24</c:f>
              <c:numCache>
                <c:formatCode>General</c:formatCod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cat>
          <c:val>
            <c:numRef>
              <c:f>'GW Management Area GW Use'!$F$6:$F$24</c:f>
              <c:numCache>
                <c:formatCode>#,##0</c:formatCode>
                <c:ptCount val="19"/>
                <c:pt idx="9">
                  <c:v>91734.354000000007</c:v>
                </c:pt>
                <c:pt idx="10">
                  <c:v>96247.252999999997</c:v>
                </c:pt>
                <c:pt idx="11">
                  <c:v>100910.923</c:v>
                </c:pt>
                <c:pt idx="12">
                  <c:v>98671.738999999987</c:v>
                </c:pt>
                <c:pt idx="13">
                  <c:v>99003.547999999995</c:v>
                </c:pt>
                <c:pt idx="14">
                  <c:v>102872.829</c:v>
                </c:pt>
                <c:pt idx="15">
                  <c:v>104425.527</c:v>
                </c:pt>
                <c:pt idx="16">
                  <c:v>102825.13200000001</c:v>
                </c:pt>
                <c:pt idx="17">
                  <c:v>102195.41900000002</c:v>
                </c:pt>
                <c:pt idx="18">
                  <c:v>101341.834</c:v>
                </c:pt>
              </c:numCache>
            </c:numRef>
          </c:val>
          <c:smooth val="0"/>
        </c:ser>
        <c:ser>
          <c:idx val="0"/>
          <c:order val="2"/>
          <c:tx>
            <c:v>Reduction Objective</c:v>
          </c:tx>
          <c:spPr>
            <a:ln>
              <a:solidFill>
                <a:prstClr val="black"/>
              </a:solidFill>
            </a:ln>
          </c:spPr>
          <c:marker>
            <c:symbol val="none"/>
          </c:marker>
          <c:cat>
            <c:numRef>
              <c:f>'GW Management Area GW Use'!$A$6:$A$24</c:f>
              <c:numCache>
                <c:formatCode>General</c:formatCod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cat>
          <c:val>
            <c:numRef>
              <c:f>'GW Management Area GW Use'!$G$6:$G$24</c:f>
              <c:numCache>
                <c:formatCode>#,##0</c:formatCode>
                <c:ptCount val="19"/>
                <c:pt idx="0">
                  <c:v>84996</c:v>
                </c:pt>
                <c:pt idx="1">
                  <c:v>84996</c:v>
                </c:pt>
                <c:pt idx="2">
                  <c:v>84996</c:v>
                </c:pt>
                <c:pt idx="3">
                  <c:v>84996</c:v>
                </c:pt>
                <c:pt idx="4">
                  <c:v>84996</c:v>
                </c:pt>
                <c:pt idx="5">
                  <c:v>84996</c:v>
                </c:pt>
                <c:pt idx="6">
                  <c:v>84996</c:v>
                </c:pt>
                <c:pt idx="7">
                  <c:v>84996</c:v>
                </c:pt>
                <c:pt idx="8">
                  <c:v>84996</c:v>
                </c:pt>
                <c:pt idx="9">
                  <c:v>84996</c:v>
                </c:pt>
                <c:pt idx="10">
                  <c:v>84996</c:v>
                </c:pt>
                <c:pt idx="11">
                  <c:v>84996</c:v>
                </c:pt>
                <c:pt idx="12">
                  <c:v>84996</c:v>
                </c:pt>
                <c:pt idx="13">
                  <c:v>84996</c:v>
                </c:pt>
                <c:pt idx="14">
                  <c:v>84996</c:v>
                </c:pt>
                <c:pt idx="15">
                  <c:v>84996</c:v>
                </c:pt>
                <c:pt idx="16">
                  <c:v>84996</c:v>
                </c:pt>
                <c:pt idx="17">
                  <c:v>84996</c:v>
                </c:pt>
                <c:pt idx="18">
                  <c:v>84996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27296"/>
        <c:axId val="102122624"/>
      </c:lineChart>
      <c:catAx>
        <c:axId val="10072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02122624"/>
        <c:crosses val="autoZero"/>
        <c:auto val="1"/>
        <c:lblAlgn val="ctr"/>
        <c:lblOffset val="100"/>
        <c:noMultiLvlLbl val="0"/>
      </c:catAx>
      <c:valAx>
        <c:axId val="1021226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Acre</a:t>
                </a:r>
                <a:r>
                  <a:rPr lang="en-US" baseline="0"/>
                  <a:t>-Feet</a:t>
                </a:r>
                <a:endParaRPr lang="en-US"/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1007272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Zenith Gage - January 10-Year Rolling Average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77442547404344E-2"/>
          <c:y val="6.8500586362874857E-2"/>
          <c:w val="0.90518761062457975"/>
          <c:h val="0.79913553359021627"/>
        </c:manualLayout>
      </c:layout>
      <c:barChart>
        <c:barDir val="col"/>
        <c:grouping val="clustered"/>
        <c:varyColors val="0"/>
        <c:ser>
          <c:idx val="0"/>
          <c:order val="1"/>
          <c:tx>
            <c:v>Avg January Streamflow</c:v>
          </c:tx>
          <c:spPr>
            <a:solidFill>
              <a:srgbClr val="00B0F0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'Zenith 10-Year Rolling Average'!$A$11:$A$27</c:f>
              <c:numCache>
                <c:formatCode>General</c:formatCode>
                <c:ptCount val="1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</c:numCache>
            </c:numRef>
          </c:cat>
          <c:val>
            <c:numRef>
              <c:f>'Zenith 10-Year Rolling Average'!$B$11:$B$27</c:f>
              <c:numCache>
                <c:formatCode>0.0</c:formatCode>
                <c:ptCount val="17"/>
                <c:pt idx="0">
                  <c:v>22.1</c:v>
                </c:pt>
                <c:pt idx="1">
                  <c:v>45</c:v>
                </c:pt>
                <c:pt idx="2">
                  <c:v>71</c:v>
                </c:pt>
                <c:pt idx="3">
                  <c:v>45</c:v>
                </c:pt>
                <c:pt idx="4">
                  <c:v>37.5</c:v>
                </c:pt>
                <c:pt idx="5">
                  <c:v>34.299999999999997</c:v>
                </c:pt>
                <c:pt idx="6">
                  <c:v>17.8</c:v>
                </c:pt>
                <c:pt idx="7">
                  <c:v>14.7</c:v>
                </c:pt>
                <c:pt idx="8">
                  <c:v>9.1300000000000008</c:v>
                </c:pt>
                <c:pt idx="9">
                  <c:v>15.3</c:v>
                </c:pt>
                <c:pt idx="10">
                  <c:v>13.4</c:v>
                </c:pt>
                <c:pt idx="11">
                  <c:v>14.91</c:v>
                </c:pt>
                <c:pt idx="12">
                  <c:v>47.8</c:v>
                </c:pt>
                <c:pt idx="13">
                  <c:v>34.6</c:v>
                </c:pt>
                <c:pt idx="14">
                  <c:v>40.71</c:v>
                </c:pt>
                <c:pt idx="15">
                  <c:v>30.3</c:v>
                </c:pt>
                <c:pt idx="16">
                  <c:v>12.1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98895872"/>
        <c:axId val="100557376"/>
      </c:barChart>
      <c:lineChart>
        <c:grouping val="standard"/>
        <c:varyColors val="0"/>
        <c:ser>
          <c:idx val="1"/>
          <c:order val="0"/>
          <c:tx>
            <c:v>Zenith 10 yr Rolling Avg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3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1"/>
              <c:numFmt formatCode="#,##0.0" sourceLinked="0"/>
              <c:spPr>
                <a:effectLst>
                  <a:outerShdw blurRad="50800" algn="ctr" rotWithShape="0">
                    <a:srgbClr val="000000">
                      <a:alpha val="43137"/>
                    </a:srgbClr>
                  </a:outerShdw>
                </a:effectLst>
              </c:spPr>
              <c:txPr>
                <a:bodyPr rot="-5400000" vert="horz"/>
                <a:lstStyle/>
                <a:p>
                  <a:pPr lvl="1" algn="ctr" rtl="0">
                    <a:defRPr sz="900" b="1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723505683901724E-2"/>
                  <c:y val="-4.09929078014183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723505683901724E-2"/>
                  <c:y val="-6.73353596757852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723505683901724E-2"/>
                  <c:y val="-6.32826747720364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1.723505683901724E-2"/>
                  <c:y val="-5.11246200607902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1.8701870187018708E-2"/>
                  <c:y val="-5.9229989868287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1.8701985684132613E-2"/>
                  <c:y val="-4.09929078014184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effectLst>
                <a:outerShdw blurRad="50800" algn="ctr" rotWithShape="0">
                  <a:srgbClr val="000000">
                    <a:alpha val="43137"/>
                  </a:srgbClr>
                </a:outerShdw>
              </a:effectLst>
            </c:spPr>
            <c:txPr>
              <a:bodyPr rot="-5400000" vert="horz"/>
              <a:lstStyle/>
              <a:p>
                <a:pPr>
                  <a:defRPr sz="900"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'[1]Zenith 10 yr rolling average'!$A$25:$A$41</c:f>
              <c:numCache>
                <c:formatCode>General</c:formatCode>
                <c:ptCount val="1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</c:numCache>
            </c:numRef>
          </c:cat>
          <c:val>
            <c:numRef>
              <c:f>'Zenith 10-Year Rolling Average'!$C$11:$C$27</c:f>
              <c:numCache>
                <c:formatCode>0.0</c:formatCode>
                <c:ptCount val="17"/>
                <c:pt idx="0">
                  <c:v>22.146000000000004</c:v>
                </c:pt>
                <c:pt idx="1">
                  <c:v>24.385999999999999</c:v>
                </c:pt>
                <c:pt idx="2">
                  <c:v>26.806000000000001</c:v>
                </c:pt>
                <c:pt idx="3">
                  <c:v>30.165999999999997</c:v>
                </c:pt>
                <c:pt idx="4">
                  <c:v>32.296000000000006</c:v>
                </c:pt>
                <c:pt idx="5">
                  <c:v>34.898000000000003</c:v>
                </c:pt>
                <c:pt idx="6">
                  <c:v>36.030000000000008</c:v>
                </c:pt>
                <c:pt idx="7">
                  <c:v>34.32</c:v>
                </c:pt>
                <c:pt idx="8">
                  <c:v>31.093</c:v>
                </c:pt>
                <c:pt idx="9">
                  <c:v>31.183</c:v>
                </c:pt>
                <c:pt idx="10">
                  <c:v>30.312999999999999</c:v>
                </c:pt>
                <c:pt idx="11">
                  <c:v>27.304000000000002</c:v>
                </c:pt>
                <c:pt idx="12">
                  <c:v>24.983999999999998</c:v>
                </c:pt>
                <c:pt idx="13">
                  <c:v>23.943999999999996</c:v>
                </c:pt>
                <c:pt idx="14">
                  <c:v>24.264999999999997</c:v>
                </c:pt>
                <c:pt idx="15">
                  <c:v>23.865000000000002</c:v>
                </c:pt>
                <c:pt idx="16">
                  <c:v>23.295000000000002</c:v>
                </c:pt>
              </c:numCache>
            </c:numRef>
          </c:val>
          <c:smooth val="0"/>
        </c:ser>
        <c:ser>
          <c:idx val="2"/>
          <c:order val="2"/>
          <c:tx>
            <c:v>Rolling Avg Goal</c:v>
          </c:tx>
          <c:marker>
            <c:symbol val="none"/>
          </c:marker>
          <c:cat>
            <c:numRef>
              <c:f>'[1]Zenith 10 yr rolling average'!$A$25:$A$41</c:f>
              <c:numCache>
                <c:formatCode>General</c:formatCode>
                <c:ptCount val="1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</c:numCache>
            </c:numRef>
          </c:cat>
          <c:val>
            <c:numRef>
              <c:f>'Zenith 10-Year Rolling Average'!$D$11:$D$27</c:f>
              <c:numCache>
                <c:formatCode>General</c:formatCode>
                <c:ptCount val="17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95872"/>
        <c:axId val="100557376"/>
      </c:lineChart>
      <c:catAx>
        <c:axId val="9889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557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055737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Cubic Feet per Second</a:t>
                </a:r>
              </a:p>
            </c:rich>
          </c:tx>
          <c:layout>
            <c:manualLayout>
              <c:xMode val="edge"/>
              <c:yMode val="edge"/>
              <c:x val="8.8008800880088021E-3"/>
              <c:y val="0.3583722247485022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895872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00" baseline="0"/>
            </a:pPr>
            <a:endParaRPr lang="en-US"/>
          </a:p>
        </c:txPr>
      </c:legendEntry>
      <c:layout>
        <c:manualLayout>
          <c:xMode val="edge"/>
          <c:yMode val="edge"/>
          <c:x val="1.3933687331987795E-2"/>
          <c:y val="0.95671955899129624"/>
          <c:w val="0.96400728786789458"/>
          <c:h val="3.2319204780253526E-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Precipitation</a:t>
            </a:r>
          </a:p>
        </c:rich>
      </c:tx>
      <c:layout>
        <c:manualLayout>
          <c:xMode val="edge"/>
          <c:yMode val="edge"/>
          <c:x val="0.41774193548387095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258064516129034E-2"/>
          <c:y val="0.11662545147896086"/>
          <c:w val="0.8774193548387097"/>
          <c:h val="0.70223410145842391"/>
        </c:manualLayout>
      </c:layout>
      <c:lineChart>
        <c:grouping val="standard"/>
        <c:varyColors val="0"/>
        <c:ser>
          <c:idx val="0"/>
          <c:order val="0"/>
          <c:tx>
            <c:v>Annual Precipitation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Precipitation!$A$2:$A$73</c:f>
              <c:numCache>
                <c:formatCode>General</c:formatCode>
                <c:ptCount val="72"/>
                <c:pt idx="0">
                  <c:v>1939</c:v>
                </c:pt>
                <c:pt idx="1">
                  <c:v>1940</c:v>
                </c:pt>
                <c:pt idx="2">
                  <c:v>1941</c:v>
                </c:pt>
                <c:pt idx="3">
                  <c:v>1942</c:v>
                </c:pt>
                <c:pt idx="4">
                  <c:v>1943</c:v>
                </c:pt>
                <c:pt idx="5">
                  <c:v>1944</c:v>
                </c:pt>
                <c:pt idx="6">
                  <c:v>1945</c:v>
                </c:pt>
                <c:pt idx="7">
                  <c:v>1946</c:v>
                </c:pt>
                <c:pt idx="8">
                  <c:v>1947</c:v>
                </c:pt>
                <c:pt idx="9">
                  <c:v>1948</c:v>
                </c:pt>
                <c:pt idx="10">
                  <c:v>1949</c:v>
                </c:pt>
                <c:pt idx="11">
                  <c:v>1950</c:v>
                </c:pt>
                <c:pt idx="12">
                  <c:v>1951</c:v>
                </c:pt>
                <c:pt idx="13">
                  <c:v>1952</c:v>
                </c:pt>
                <c:pt idx="14">
                  <c:v>1953</c:v>
                </c:pt>
                <c:pt idx="15">
                  <c:v>1954</c:v>
                </c:pt>
                <c:pt idx="16">
                  <c:v>1955</c:v>
                </c:pt>
                <c:pt idx="17">
                  <c:v>1956</c:v>
                </c:pt>
                <c:pt idx="18">
                  <c:v>1957</c:v>
                </c:pt>
                <c:pt idx="19">
                  <c:v>1958</c:v>
                </c:pt>
                <c:pt idx="20">
                  <c:v>1959</c:v>
                </c:pt>
                <c:pt idx="21">
                  <c:v>1960</c:v>
                </c:pt>
                <c:pt idx="22">
                  <c:v>1961</c:v>
                </c:pt>
                <c:pt idx="23">
                  <c:v>1962</c:v>
                </c:pt>
                <c:pt idx="24">
                  <c:v>1963</c:v>
                </c:pt>
                <c:pt idx="25">
                  <c:v>1964</c:v>
                </c:pt>
                <c:pt idx="26">
                  <c:v>1965</c:v>
                </c:pt>
                <c:pt idx="27">
                  <c:v>1966</c:v>
                </c:pt>
                <c:pt idx="28">
                  <c:v>1967</c:v>
                </c:pt>
                <c:pt idx="29">
                  <c:v>1968</c:v>
                </c:pt>
                <c:pt idx="30">
                  <c:v>1969</c:v>
                </c:pt>
                <c:pt idx="31">
                  <c:v>1970</c:v>
                </c:pt>
                <c:pt idx="32">
                  <c:v>1971</c:v>
                </c:pt>
                <c:pt idx="33">
                  <c:v>1972</c:v>
                </c:pt>
                <c:pt idx="34">
                  <c:v>1973</c:v>
                </c:pt>
                <c:pt idx="35">
                  <c:v>1974</c:v>
                </c:pt>
                <c:pt idx="36">
                  <c:v>1975</c:v>
                </c:pt>
                <c:pt idx="37">
                  <c:v>1976</c:v>
                </c:pt>
                <c:pt idx="38">
                  <c:v>1977</c:v>
                </c:pt>
                <c:pt idx="39">
                  <c:v>1978</c:v>
                </c:pt>
                <c:pt idx="40">
                  <c:v>1979</c:v>
                </c:pt>
                <c:pt idx="41">
                  <c:v>1980</c:v>
                </c:pt>
                <c:pt idx="42">
                  <c:v>1981</c:v>
                </c:pt>
                <c:pt idx="43">
                  <c:v>1982</c:v>
                </c:pt>
                <c:pt idx="44">
                  <c:v>1983</c:v>
                </c:pt>
                <c:pt idx="45">
                  <c:v>1984</c:v>
                </c:pt>
                <c:pt idx="46">
                  <c:v>1985</c:v>
                </c:pt>
                <c:pt idx="47">
                  <c:v>1986</c:v>
                </c:pt>
                <c:pt idx="48">
                  <c:v>1987</c:v>
                </c:pt>
                <c:pt idx="49">
                  <c:v>1988</c:v>
                </c:pt>
                <c:pt idx="50">
                  <c:v>1989</c:v>
                </c:pt>
                <c:pt idx="51">
                  <c:v>1990</c:v>
                </c:pt>
                <c:pt idx="52">
                  <c:v>1991</c:v>
                </c:pt>
                <c:pt idx="53">
                  <c:v>1992</c:v>
                </c:pt>
                <c:pt idx="54">
                  <c:v>1993</c:v>
                </c:pt>
                <c:pt idx="55">
                  <c:v>1994</c:v>
                </c:pt>
                <c:pt idx="56">
                  <c:v>1995</c:v>
                </c:pt>
                <c:pt idx="57">
                  <c:v>1996</c:v>
                </c:pt>
                <c:pt idx="58">
                  <c:v>1997</c:v>
                </c:pt>
                <c:pt idx="59">
                  <c:v>1998</c:v>
                </c:pt>
                <c:pt idx="60">
                  <c:v>1999</c:v>
                </c:pt>
                <c:pt idx="61">
                  <c:v>2000</c:v>
                </c:pt>
                <c:pt idx="62">
                  <c:v>2001</c:v>
                </c:pt>
                <c:pt idx="63">
                  <c:v>2002</c:v>
                </c:pt>
                <c:pt idx="64">
                  <c:v>2003</c:v>
                </c:pt>
                <c:pt idx="65">
                  <c:v>2004</c:v>
                </c:pt>
                <c:pt idx="66">
                  <c:v>2005</c:v>
                </c:pt>
                <c:pt idx="67">
                  <c:v>2006</c:v>
                </c:pt>
                <c:pt idx="68">
                  <c:v>2007</c:v>
                </c:pt>
                <c:pt idx="69">
                  <c:v>2008</c:v>
                </c:pt>
                <c:pt idx="70">
                  <c:v>2009</c:v>
                </c:pt>
                <c:pt idx="71">
                  <c:v>2010</c:v>
                </c:pt>
              </c:numCache>
            </c:numRef>
          </c:cat>
          <c:val>
            <c:numRef>
              <c:f>Precipitation!$F$2:$F$73</c:f>
              <c:numCache>
                <c:formatCode>0.00</c:formatCode>
                <c:ptCount val="72"/>
                <c:pt idx="0">
                  <c:v>10.51</c:v>
                </c:pt>
                <c:pt idx="1">
                  <c:v>24.74</c:v>
                </c:pt>
                <c:pt idx="2">
                  <c:v>26.98</c:v>
                </c:pt>
                <c:pt idx="3">
                  <c:v>29.5</c:v>
                </c:pt>
                <c:pt idx="4">
                  <c:v>17.05</c:v>
                </c:pt>
                <c:pt idx="5">
                  <c:v>29.33</c:v>
                </c:pt>
                <c:pt idx="6">
                  <c:v>22.66</c:v>
                </c:pt>
                <c:pt idx="7">
                  <c:v>18.190000000000001</c:v>
                </c:pt>
                <c:pt idx="8">
                  <c:v>22.03</c:v>
                </c:pt>
                <c:pt idx="9">
                  <c:v>27.73</c:v>
                </c:pt>
                <c:pt idx="10">
                  <c:v>26.155000000000001</c:v>
                </c:pt>
                <c:pt idx="11">
                  <c:v>19.153333333333332</c:v>
                </c:pt>
                <c:pt idx="12">
                  <c:v>32.234999999999999</c:v>
                </c:pt>
                <c:pt idx="13">
                  <c:v>15.625</c:v>
                </c:pt>
                <c:pt idx="14">
                  <c:v>16.970000000000002</c:v>
                </c:pt>
                <c:pt idx="15">
                  <c:v>13.657500000000001</c:v>
                </c:pt>
                <c:pt idx="16">
                  <c:v>20.182500000000001</c:v>
                </c:pt>
                <c:pt idx="17">
                  <c:v>12.2125</c:v>
                </c:pt>
                <c:pt idx="18">
                  <c:v>32.986666666666672</c:v>
                </c:pt>
                <c:pt idx="19">
                  <c:v>28.947499999999998</c:v>
                </c:pt>
                <c:pt idx="20">
                  <c:v>25.585000000000001</c:v>
                </c:pt>
                <c:pt idx="21">
                  <c:v>23.827500000000001</c:v>
                </c:pt>
                <c:pt idx="22">
                  <c:v>24.387499999999999</c:v>
                </c:pt>
                <c:pt idx="23">
                  <c:v>27.902499999999996</c:v>
                </c:pt>
                <c:pt idx="24">
                  <c:v>20.73</c:v>
                </c:pt>
                <c:pt idx="25">
                  <c:v>18.603333333333335</c:v>
                </c:pt>
                <c:pt idx="26">
                  <c:v>26.416666666666668</c:v>
                </c:pt>
                <c:pt idx="27">
                  <c:v>13.5175</c:v>
                </c:pt>
                <c:pt idx="28">
                  <c:v>21.375</c:v>
                </c:pt>
                <c:pt idx="29">
                  <c:v>23.827500000000001</c:v>
                </c:pt>
                <c:pt idx="30">
                  <c:v>30.732500000000002</c:v>
                </c:pt>
                <c:pt idx="31">
                  <c:v>16.62</c:v>
                </c:pt>
                <c:pt idx="32">
                  <c:v>27.875</c:v>
                </c:pt>
                <c:pt idx="33">
                  <c:v>25.762500000000003</c:v>
                </c:pt>
                <c:pt idx="34">
                  <c:v>42.685000000000002</c:v>
                </c:pt>
                <c:pt idx="35">
                  <c:v>20.737500000000001</c:v>
                </c:pt>
                <c:pt idx="36">
                  <c:v>23.63</c:v>
                </c:pt>
                <c:pt idx="37">
                  <c:v>21.827500000000001</c:v>
                </c:pt>
                <c:pt idx="38">
                  <c:v>29.43</c:v>
                </c:pt>
                <c:pt idx="39">
                  <c:v>21.65</c:v>
                </c:pt>
                <c:pt idx="40">
                  <c:v>25.696666666666669</c:v>
                </c:pt>
                <c:pt idx="41">
                  <c:v>19.84</c:v>
                </c:pt>
                <c:pt idx="42">
                  <c:v>29.872500000000002</c:v>
                </c:pt>
                <c:pt idx="43">
                  <c:v>19.637500000000003</c:v>
                </c:pt>
                <c:pt idx="44">
                  <c:v>23.473333333333333</c:v>
                </c:pt>
                <c:pt idx="45">
                  <c:v>23.339999999999996</c:v>
                </c:pt>
                <c:pt idx="46">
                  <c:v>28.0075</c:v>
                </c:pt>
                <c:pt idx="47">
                  <c:v>27.299999999999997</c:v>
                </c:pt>
                <c:pt idx="48">
                  <c:v>31.627499999999998</c:v>
                </c:pt>
                <c:pt idx="49">
                  <c:v>15.846666666666669</c:v>
                </c:pt>
                <c:pt idx="50">
                  <c:v>26.115000000000002</c:v>
                </c:pt>
                <c:pt idx="51">
                  <c:v>22.104999999999997</c:v>
                </c:pt>
                <c:pt idx="52">
                  <c:v>17.815000000000001</c:v>
                </c:pt>
                <c:pt idx="53">
                  <c:v>31.093333333333334</c:v>
                </c:pt>
                <c:pt idx="54">
                  <c:v>32.622500000000002</c:v>
                </c:pt>
                <c:pt idx="55">
                  <c:v>19.739999999999998</c:v>
                </c:pt>
                <c:pt idx="56">
                  <c:v>26.662500000000001</c:v>
                </c:pt>
                <c:pt idx="57">
                  <c:v>31.672499999999999</c:v>
                </c:pt>
                <c:pt idx="58">
                  <c:v>33.215000000000003</c:v>
                </c:pt>
                <c:pt idx="59">
                  <c:v>23.459999999999997</c:v>
                </c:pt>
                <c:pt idx="60">
                  <c:v>25.91333333333333</c:v>
                </c:pt>
                <c:pt idx="61">
                  <c:v>30.532499999999999</c:v>
                </c:pt>
                <c:pt idx="62">
                  <c:v>20.104999999999997</c:v>
                </c:pt>
                <c:pt idx="63">
                  <c:v>23.254999999999999</c:v>
                </c:pt>
                <c:pt idx="64">
                  <c:v>19.222500000000004</c:v>
                </c:pt>
                <c:pt idx="65">
                  <c:v>26.540000000000003</c:v>
                </c:pt>
                <c:pt idx="66">
                  <c:v>26.7425</c:v>
                </c:pt>
                <c:pt idx="67">
                  <c:v>23.943333333333332</c:v>
                </c:pt>
                <c:pt idx="68">
                  <c:v>33.603333333333332</c:v>
                </c:pt>
                <c:pt idx="69">
                  <c:v>27.903333333333336</c:v>
                </c:pt>
                <c:pt idx="70">
                  <c:v>24.047499999999999</c:v>
                </c:pt>
                <c:pt idx="71">
                  <c:v>26.89</c:v>
                </c:pt>
              </c:numCache>
            </c:numRef>
          </c:val>
          <c:smooth val="0"/>
        </c:ser>
        <c:ser>
          <c:idx val="1"/>
          <c:order val="1"/>
          <c:tx>
            <c:v>Average Precipitation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Precipitation!$A$2:$A$73</c:f>
              <c:numCache>
                <c:formatCode>General</c:formatCode>
                <c:ptCount val="72"/>
                <c:pt idx="0">
                  <c:v>1939</c:v>
                </c:pt>
                <c:pt idx="1">
                  <c:v>1940</c:v>
                </c:pt>
                <c:pt idx="2">
                  <c:v>1941</c:v>
                </c:pt>
                <c:pt idx="3">
                  <c:v>1942</c:v>
                </c:pt>
                <c:pt idx="4">
                  <c:v>1943</c:v>
                </c:pt>
                <c:pt idx="5">
                  <c:v>1944</c:v>
                </c:pt>
                <c:pt idx="6">
                  <c:v>1945</c:v>
                </c:pt>
                <c:pt idx="7">
                  <c:v>1946</c:v>
                </c:pt>
                <c:pt idx="8">
                  <c:v>1947</c:v>
                </c:pt>
                <c:pt idx="9">
                  <c:v>1948</c:v>
                </c:pt>
                <c:pt idx="10">
                  <c:v>1949</c:v>
                </c:pt>
                <c:pt idx="11">
                  <c:v>1950</c:v>
                </c:pt>
                <c:pt idx="12">
                  <c:v>1951</c:v>
                </c:pt>
                <c:pt idx="13">
                  <c:v>1952</c:v>
                </c:pt>
                <c:pt idx="14">
                  <c:v>1953</c:v>
                </c:pt>
                <c:pt idx="15">
                  <c:v>1954</c:v>
                </c:pt>
                <c:pt idx="16">
                  <c:v>1955</c:v>
                </c:pt>
                <c:pt idx="17">
                  <c:v>1956</c:v>
                </c:pt>
                <c:pt idx="18">
                  <c:v>1957</c:v>
                </c:pt>
                <c:pt idx="19">
                  <c:v>1958</c:v>
                </c:pt>
                <c:pt idx="20">
                  <c:v>1959</c:v>
                </c:pt>
                <c:pt idx="21">
                  <c:v>1960</c:v>
                </c:pt>
                <c:pt idx="22">
                  <c:v>1961</c:v>
                </c:pt>
                <c:pt idx="23">
                  <c:v>1962</c:v>
                </c:pt>
                <c:pt idx="24">
                  <c:v>1963</c:v>
                </c:pt>
                <c:pt idx="25">
                  <c:v>1964</c:v>
                </c:pt>
                <c:pt idx="26">
                  <c:v>1965</c:v>
                </c:pt>
                <c:pt idx="27">
                  <c:v>1966</c:v>
                </c:pt>
                <c:pt idx="28">
                  <c:v>1967</c:v>
                </c:pt>
                <c:pt idx="29">
                  <c:v>1968</c:v>
                </c:pt>
                <c:pt idx="30">
                  <c:v>1969</c:v>
                </c:pt>
                <c:pt idx="31">
                  <c:v>1970</c:v>
                </c:pt>
                <c:pt idx="32">
                  <c:v>1971</c:v>
                </c:pt>
                <c:pt idx="33">
                  <c:v>1972</c:v>
                </c:pt>
                <c:pt idx="34">
                  <c:v>1973</c:v>
                </c:pt>
                <c:pt idx="35">
                  <c:v>1974</c:v>
                </c:pt>
                <c:pt idx="36">
                  <c:v>1975</c:v>
                </c:pt>
                <c:pt idx="37">
                  <c:v>1976</c:v>
                </c:pt>
                <c:pt idx="38">
                  <c:v>1977</c:v>
                </c:pt>
                <c:pt idx="39">
                  <c:v>1978</c:v>
                </c:pt>
                <c:pt idx="40">
                  <c:v>1979</c:v>
                </c:pt>
                <c:pt idx="41">
                  <c:v>1980</c:v>
                </c:pt>
                <c:pt idx="42">
                  <c:v>1981</c:v>
                </c:pt>
                <c:pt idx="43">
                  <c:v>1982</c:v>
                </c:pt>
                <c:pt idx="44">
                  <c:v>1983</c:v>
                </c:pt>
                <c:pt idx="45">
                  <c:v>1984</c:v>
                </c:pt>
                <c:pt idx="46">
                  <c:v>1985</c:v>
                </c:pt>
                <c:pt idx="47">
                  <c:v>1986</c:v>
                </c:pt>
                <c:pt idx="48">
                  <c:v>1987</c:v>
                </c:pt>
                <c:pt idx="49">
                  <c:v>1988</c:v>
                </c:pt>
                <c:pt idx="50">
                  <c:v>1989</c:v>
                </c:pt>
                <c:pt idx="51">
                  <c:v>1990</c:v>
                </c:pt>
                <c:pt idx="52">
                  <c:v>1991</c:v>
                </c:pt>
                <c:pt idx="53">
                  <c:v>1992</c:v>
                </c:pt>
                <c:pt idx="54">
                  <c:v>1993</c:v>
                </c:pt>
                <c:pt idx="55">
                  <c:v>1994</c:v>
                </c:pt>
                <c:pt idx="56">
                  <c:v>1995</c:v>
                </c:pt>
                <c:pt idx="57">
                  <c:v>1996</c:v>
                </c:pt>
                <c:pt idx="58">
                  <c:v>1997</c:v>
                </c:pt>
                <c:pt idx="59">
                  <c:v>1998</c:v>
                </c:pt>
                <c:pt idx="60">
                  <c:v>1999</c:v>
                </c:pt>
                <c:pt idx="61">
                  <c:v>2000</c:v>
                </c:pt>
                <c:pt idx="62">
                  <c:v>2001</c:v>
                </c:pt>
                <c:pt idx="63">
                  <c:v>2002</c:v>
                </c:pt>
                <c:pt idx="64">
                  <c:v>2003</c:v>
                </c:pt>
                <c:pt idx="65">
                  <c:v>2004</c:v>
                </c:pt>
                <c:pt idx="66">
                  <c:v>2005</c:v>
                </c:pt>
                <c:pt idx="67">
                  <c:v>2006</c:v>
                </c:pt>
                <c:pt idx="68">
                  <c:v>2007</c:v>
                </c:pt>
                <c:pt idx="69">
                  <c:v>2008</c:v>
                </c:pt>
                <c:pt idx="70">
                  <c:v>2009</c:v>
                </c:pt>
                <c:pt idx="71">
                  <c:v>2010</c:v>
                </c:pt>
              </c:numCache>
            </c:numRef>
          </c:cat>
          <c:val>
            <c:numRef>
              <c:f>Precipitation!$G$2:$G$73</c:f>
              <c:numCache>
                <c:formatCode>0.00</c:formatCode>
                <c:ptCount val="72"/>
                <c:pt idx="0">
                  <c:v>24.33</c:v>
                </c:pt>
                <c:pt idx="1">
                  <c:v>24.33</c:v>
                </c:pt>
                <c:pt idx="2">
                  <c:v>24.33</c:v>
                </c:pt>
                <c:pt idx="3">
                  <c:v>24.33</c:v>
                </c:pt>
                <c:pt idx="4">
                  <c:v>24.33</c:v>
                </c:pt>
                <c:pt idx="5">
                  <c:v>24.33</c:v>
                </c:pt>
                <c:pt idx="6">
                  <c:v>24.33</c:v>
                </c:pt>
                <c:pt idx="7">
                  <c:v>24.33</c:v>
                </c:pt>
                <c:pt idx="8">
                  <c:v>24.33</c:v>
                </c:pt>
                <c:pt idx="9">
                  <c:v>24.33</c:v>
                </c:pt>
                <c:pt idx="10">
                  <c:v>24.33</c:v>
                </c:pt>
                <c:pt idx="11">
                  <c:v>24.33</c:v>
                </c:pt>
                <c:pt idx="12">
                  <c:v>24.33</c:v>
                </c:pt>
                <c:pt idx="13">
                  <c:v>24.33</c:v>
                </c:pt>
                <c:pt idx="14">
                  <c:v>24.33</c:v>
                </c:pt>
                <c:pt idx="15">
                  <c:v>24.33</c:v>
                </c:pt>
                <c:pt idx="16">
                  <c:v>24.33</c:v>
                </c:pt>
                <c:pt idx="17">
                  <c:v>24.33</c:v>
                </c:pt>
                <c:pt idx="18">
                  <c:v>24.33</c:v>
                </c:pt>
                <c:pt idx="19">
                  <c:v>24.33</c:v>
                </c:pt>
                <c:pt idx="20">
                  <c:v>24.33</c:v>
                </c:pt>
                <c:pt idx="21">
                  <c:v>24.33</c:v>
                </c:pt>
                <c:pt idx="22">
                  <c:v>24.33</c:v>
                </c:pt>
                <c:pt idx="23">
                  <c:v>24.33</c:v>
                </c:pt>
                <c:pt idx="24">
                  <c:v>24.33</c:v>
                </c:pt>
                <c:pt idx="25">
                  <c:v>24.33</c:v>
                </c:pt>
                <c:pt idx="26">
                  <c:v>24.33</c:v>
                </c:pt>
                <c:pt idx="27">
                  <c:v>24.33</c:v>
                </c:pt>
                <c:pt idx="28">
                  <c:v>24.33</c:v>
                </c:pt>
                <c:pt idx="29">
                  <c:v>24.33</c:v>
                </c:pt>
                <c:pt idx="30">
                  <c:v>24.33</c:v>
                </c:pt>
                <c:pt idx="31">
                  <c:v>24.33</c:v>
                </c:pt>
                <c:pt idx="32">
                  <c:v>24.33</c:v>
                </c:pt>
                <c:pt idx="33">
                  <c:v>24.33</c:v>
                </c:pt>
                <c:pt idx="34">
                  <c:v>24.33</c:v>
                </c:pt>
                <c:pt idx="35">
                  <c:v>24.33</c:v>
                </c:pt>
                <c:pt idx="36">
                  <c:v>24.33</c:v>
                </c:pt>
                <c:pt idx="37">
                  <c:v>24.33</c:v>
                </c:pt>
                <c:pt idx="38">
                  <c:v>24.33</c:v>
                </c:pt>
                <c:pt idx="39">
                  <c:v>24.33</c:v>
                </c:pt>
                <c:pt idx="40">
                  <c:v>24.33</c:v>
                </c:pt>
                <c:pt idx="41">
                  <c:v>24.33</c:v>
                </c:pt>
                <c:pt idx="42">
                  <c:v>24.33</c:v>
                </c:pt>
                <c:pt idx="43">
                  <c:v>24.33</c:v>
                </c:pt>
                <c:pt idx="44">
                  <c:v>24.33</c:v>
                </c:pt>
                <c:pt idx="45">
                  <c:v>24.33</c:v>
                </c:pt>
                <c:pt idx="46">
                  <c:v>24.33</c:v>
                </c:pt>
                <c:pt idx="47">
                  <c:v>24.33</c:v>
                </c:pt>
                <c:pt idx="48">
                  <c:v>24.33</c:v>
                </c:pt>
                <c:pt idx="49">
                  <c:v>24.33</c:v>
                </c:pt>
                <c:pt idx="50">
                  <c:v>24.33</c:v>
                </c:pt>
                <c:pt idx="51">
                  <c:v>24.33</c:v>
                </c:pt>
                <c:pt idx="52">
                  <c:v>24.33</c:v>
                </c:pt>
                <c:pt idx="53">
                  <c:v>24.33</c:v>
                </c:pt>
                <c:pt idx="54">
                  <c:v>24.33</c:v>
                </c:pt>
                <c:pt idx="55">
                  <c:v>24.33</c:v>
                </c:pt>
                <c:pt idx="56">
                  <c:v>24.33</c:v>
                </c:pt>
                <c:pt idx="57">
                  <c:v>24.33</c:v>
                </c:pt>
                <c:pt idx="58">
                  <c:v>24.33</c:v>
                </c:pt>
                <c:pt idx="59">
                  <c:v>24.33</c:v>
                </c:pt>
                <c:pt idx="60">
                  <c:v>24.33</c:v>
                </c:pt>
                <c:pt idx="61">
                  <c:v>24.33</c:v>
                </c:pt>
                <c:pt idx="62">
                  <c:v>24.33</c:v>
                </c:pt>
                <c:pt idx="63">
                  <c:v>24.33</c:v>
                </c:pt>
                <c:pt idx="64">
                  <c:v>24.33</c:v>
                </c:pt>
                <c:pt idx="65">
                  <c:v>24.33</c:v>
                </c:pt>
                <c:pt idx="66">
                  <c:v>24.33</c:v>
                </c:pt>
                <c:pt idx="67">
                  <c:v>24.33</c:v>
                </c:pt>
                <c:pt idx="68">
                  <c:v>24.33</c:v>
                </c:pt>
                <c:pt idx="69">
                  <c:v>24.33</c:v>
                </c:pt>
                <c:pt idx="70">
                  <c:v>24.33</c:v>
                </c:pt>
                <c:pt idx="71">
                  <c:v>24.33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41760"/>
        <c:axId val="60201728"/>
      </c:lineChart>
      <c:catAx>
        <c:axId val="98741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9516129032258066"/>
              <c:y val="0.918115185973961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20172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60201728"/>
        <c:scaling>
          <c:orientation val="minMax"/>
          <c:max val="4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Inches</a:t>
                </a:r>
              </a:p>
            </c:rich>
          </c:tx>
          <c:layout>
            <c:manualLayout>
              <c:xMode val="edge"/>
              <c:yMode val="edge"/>
              <c:x val="8.0645161290322578E-3"/>
              <c:y val="0.4119111910018691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74176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Days MDS Criteria Was Not Meet</a:t>
            </a:r>
          </a:p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Zenith Gage </a:t>
            </a:r>
          </a:p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4/12/84 through 12/31/11</a:t>
            </a:r>
            <a:endParaRPr lang="en-US"/>
          </a:p>
        </c:rich>
      </c:tx>
      <c:layout>
        <c:manualLayout>
          <c:xMode val="edge"/>
          <c:yMode val="edge"/>
          <c:x val="0.30886368404601955"/>
          <c:y val="1.0036341611144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248037514049034E-2"/>
          <c:y val="0.13636397264631828"/>
          <c:w val="0.87438895097508962"/>
          <c:h val="0.68434502505368666"/>
        </c:manualLayout>
      </c:layout>
      <c:barChart>
        <c:barDir val="col"/>
        <c:grouping val="clustered"/>
        <c:varyColors val="0"/>
        <c:ser>
          <c:idx val="1"/>
          <c:order val="0"/>
          <c:tx>
            <c:v>Zenith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8754758020663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'Zenith MDS'!$A$4:$A$31</c:f>
              <c:numCache>
                <c:formatCode>General</c:formatCode>
                <c:ptCount val="28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</c:numCache>
            </c:numRef>
          </c:cat>
          <c:val>
            <c:numRef>
              <c:f>'Zenith MDS'!$P$4:$P$31</c:f>
              <c:numCache>
                <c:formatCode>0.0%</c:formatCode>
                <c:ptCount val="28"/>
                <c:pt idx="0">
                  <c:v>0.60606060606060608</c:v>
                </c:pt>
                <c:pt idx="1">
                  <c:v>0.20821917808219181</c:v>
                </c:pt>
                <c:pt idx="2">
                  <c:v>0.11232876712328765</c:v>
                </c:pt>
                <c:pt idx="3">
                  <c:v>0</c:v>
                </c:pt>
                <c:pt idx="4">
                  <c:v>0.36612021857923494</c:v>
                </c:pt>
                <c:pt idx="5">
                  <c:v>0.55890410958904102</c:v>
                </c:pt>
                <c:pt idx="6">
                  <c:v>0.35616438356164382</c:v>
                </c:pt>
                <c:pt idx="7">
                  <c:v>1</c:v>
                </c:pt>
                <c:pt idx="8">
                  <c:v>0.6202185792349727</c:v>
                </c:pt>
                <c:pt idx="9">
                  <c:v>0</c:v>
                </c:pt>
                <c:pt idx="10">
                  <c:v>0.35342465753424657</c:v>
                </c:pt>
                <c:pt idx="11">
                  <c:v>0.22191780821917806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4.1095890410958957E-2</c:v>
                </c:pt>
                <c:pt idx="18">
                  <c:v>0.17808219178082196</c:v>
                </c:pt>
                <c:pt idx="19">
                  <c:v>0.53972602739726028</c:v>
                </c:pt>
                <c:pt idx="20">
                  <c:v>0.47540983606557374</c:v>
                </c:pt>
                <c:pt idx="21">
                  <c:v>0.35342465753424657</c:v>
                </c:pt>
                <c:pt idx="22">
                  <c:v>0.81095890410958904</c:v>
                </c:pt>
                <c:pt idx="23">
                  <c:v>0.24383561643835616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0.52328767123287667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600832"/>
        <c:axId val="100560832"/>
      </c:barChart>
      <c:catAx>
        <c:axId val="10060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560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56083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8.1566068515497546E-3"/>
              <c:y val="0.38636471723085897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6008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Average Water Level Change per Year</a:t>
            </a:r>
          </a:p>
        </c:rich>
      </c:tx>
      <c:layout>
        <c:manualLayout>
          <c:xMode val="edge"/>
          <c:yMode val="edge"/>
          <c:x val="0.30124303573477856"/>
          <c:y val="9.969873858146498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683081136597056"/>
          <c:y val="9.916895491989608E-2"/>
          <c:w val="0.86070542051809307"/>
          <c:h val="0.702506228291901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'Monitoring Well Measurements'!$AO$2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'Monitoring Well Measurements'!$AN$3:$AN$19</c:f>
              <c:numCache>
                <c:formatCode>General</c:formatCode>
                <c:ptCount val="1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</c:numCache>
            </c:numRef>
          </c:cat>
          <c:val>
            <c:numRef>
              <c:f>'Monitoring Well Measurements'!$AO$3:$AO$19</c:f>
              <c:numCache>
                <c:formatCode>0.00</c:formatCode>
                <c:ptCount val="17"/>
                <c:pt idx="0">
                  <c:v>0.64555555555555577</c:v>
                </c:pt>
                <c:pt idx="1">
                  <c:v>0.49666666666666681</c:v>
                </c:pt>
                <c:pt idx="2">
                  <c:v>0.25333333333333291</c:v>
                </c:pt>
                <c:pt idx="3">
                  <c:v>0.18000000000000041</c:v>
                </c:pt>
                <c:pt idx="4">
                  <c:v>-0.26666666666666711</c:v>
                </c:pt>
                <c:pt idx="5">
                  <c:v>0.35222222222222216</c:v>
                </c:pt>
                <c:pt idx="6">
                  <c:v>-0.49764705882352928</c:v>
                </c:pt>
                <c:pt idx="7">
                  <c:v>-0.94750000000000012</c:v>
                </c:pt>
                <c:pt idx="8">
                  <c:v>-1.1919999999999999</c:v>
                </c:pt>
                <c:pt idx="9">
                  <c:v>0.69733333333333336</c:v>
                </c:pt>
                <c:pt idx="10">
                  <c:v>0.84866666666666624</c:v>
                </c:pt>
                <c:pt idx="11">
                  <c:v>-0.90449999999999964</c:v>
                </c:pt>
                <c:pt idx="12">
                  <c:v>3.0085000000000006</c:v>
                </c:pt>
                <c:pt idx="13">
                  <c:v>0.32950000000000024</c:v>
                </c:pt>
                <c:pt idx="14">
                  <c:v>1.0304999999999995</c:v>
                </c:pt>
                <c:pt idx="15">
                  <c:v>-0.48999999999999988</c:v>
                </c:pt>
                <c:pt idx="16">
                  <c:v>-2.4421052631578948</c:v>
                </c:pt>
              </c:numCache>
            </c:numRef>
          </c:val>
        </c:ser>
        <c:ser>
          <c:idx val="4"/>
          <c:order val="1"/>
          <c:tx>
            <c:strRef>
              <c:f>'Monitoring Well Measurements'!$AP$2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numRef>
              <c:f>'Monitoring Well Measurements'!$AN$3:$AN$19</c:f>
              <c:numCache>
                <c:formatCode>General</c:formatCode>
                <c:ptCount val="1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</c:numCache>
            </c:numRef>
          </c:cat>
          <c:val>
            <c:numRef>
              <c:f>'Monitoring Well Measurements'!$AP$3:$AP$19</c:f>
              <c:numCache>
                <c:formatCode>0.00</c:formatCode>
                <c:ptCount val="17"/>
                <c:pt idx="0">
                  <c:v>0.50999999999999868</c:v>
                </c:pt>
                <c:pt idx="1">
                  <c:v>-0.51199999999999835</c:v>
                </c:pt>
                <c:pt idx="2">
                  <c:v>-0.2460000000000008</c:v>
                </c:pt>
                <c:pt idx="3">
                  <c:v>0.31799999999999995</c:v>
                </c:pt>
                <c:pt idx="4">
                  <c:v>0.26500000000000057</c:v>
                </c:pt>
                <c:pt idx="5">
                  <c:v>-0.24750000000000227</c:v>
                </c:pt>
                <c:pt idx="6">
                  <c:v>0.70600000000000096</c:v>
                </c:pt>
                <c:pt idx="7">
                  <c:v>-2.3919999999999995</c:v>
                </c:pt>
                <c:pt idx="8">
                  <c:v>-1.7400000000000002</c:v>
                </c:pt>
                <c:pt idx="9">
                  <c:v>0.19750000000000156</c:v>
                </c:pt>
                <c:pt idx="10">
                  <c:v>-0.3433333333333361</c:v>
                </c:pt>
                <c:pt idx="11">
                  <c:v>-0.72666666666666657</c:v>
                </c:pt>
                <c:pt idx="12">
                  <c:v>5.2975000000000012</c:v>
                </c:pt>
                <c:pt idx="13">
                  <c:v>1.0579999999999998</c:v>
                </c:pt>
                <c:pt idx="14">
                  <c:v>1.6500000000000008</c:v>
                </c:pt>
                <c:pt idx="15">
                  <c:v>-0.57500000000000107</c:v>
                </c:pt>
                <c:pt idx="16">
                  <c:v>-3.2899999999999991</c:v>
                </c:pt>
              </c:numCache>
            </c:numRef>
          </c:val>
        </c:ser>
        <c:ser>
          <c:idx val="5"/>
          <c:order val="2"/>
          <c:tx>
            <c:strRef>
              <c:f>'Monitoring Well Measurements'!$AQ$2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'Monitoring Well Measurements'!$AN$3:$AN$19</c:f>
              <c:numCache>
                <c:formatCode>General</c:formatCode>
                <c:ptCount val="1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</c:numCache>
            </c:numRef>
          </c:cat>
          <c:val>
            <c:numRef>
              <c:f>'Monitoring Well Measurements'!$AQ$3:$AQ$19</c:f>
              <c:numCache>
                <c:formatCode>0.00</c:formatCode>
                <c:ptCount val="17"/>
                <c:pt idx="0">
                  <c:v>0.875</c:v>
                </c:pt>
                <c:pt idx="1">
                  <c:v>2.59</c:v>
                </c:pt>
                <c:pt idx="2">
                  <c:v>1.1366666666666665</c:v>
                </c:pt>
                <c:pt idx="3">
                  <c:v>-0.99000000000000021</c:v>
                </c:pt>
                <c:pt idx="4">
                  <c:v>-1.1133333333333333</c:v>
                </c:pt>
                <c:pt idx="5">
                  <c:v>0.33000000000000007</c:v>
                </c:pt>
                <c:pt idx="6">
                  <c:v>-1.3366666666666667</c:v>
                </c:pt>
                <c:pt idx="7">
                  <c:v>-0.97100000000000009</c:v>
                </c:pt>
                <c:pt idx="8">
                  <c:v>-1.587</c:v>
                </c:pt>
                <c:pt idx="9">
                  <c:v>0.95600000000000018</c:v>
                </c:pt>
                <c:pt idx="10">
                  <c:v>0.81299999999999917</c:v>
                </c:pt>
                <c:pt idx="11">
                  <c:v>-2.0909999999999997</c:v>
                </c:pt>
                <c:pt idx="12">
                  <c:v>4.24</c:v>
                </c:pt>
                <c:pt idx="13">
                  <c:v>0.20200000000000032</c:v>
                </c:pt>
                <c:pt idx="14">
                  <c:v>0.42799999999999983</c:v>
                </c:pt>
                <c:pt idx="15">
                  <c:v>-0.25700000000000001</c:v>
                </c:pt>
                <c:pt idx="16">
                  <c:v>-3.2722222222222226</c:v>
                </c:pt>
              </c:numCache>
            </c:numRef>
          </c:val>
        </c:ser>
        <c:ser>
          <c:idx val="6"/>
          <c:order val="3"/>
          <c:tx>
            <c:strRef>
              <c:f>'Monitoring Well Measurements'!$AR$2</c:f>
              <c:strCache>
                <c:ptCount val="1"/>
                <c:pt idx="0">
                  <c:v>4N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'Monitoring Well Measurements'!$AN$3:$AN$19</c:f>
              <c:numCache>
                <c:formatCode>General</c:formatCode>
                <c:ptCount val="1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</c:numCache>
            </c:numRef>
          </c:cat>
          <c:val>
            <c:numRef>
              <c:f>'Monitoring Well Measurements'!$AR$3:$AR$19</c:f>
              <c:numCache>
                <c:formatCode>0.00</c:formatCode>
                <c:ptCount val="17"/>
                <c:pt idx="0">
                  <c:v>0.58555555555555527</c:v>
                </c:pt>
                <c:pt idx="1">
                  <c:v>0.17555555555555558</c:v>
                </c:pt>
                <c:pt idx="2">
                  <c:v>1.1566666666666672</c:v>
                </c:pt>
                <c:pt idx="3">
                  <c:v>-0.45444444444444465</c:v>
                </c:pt>
                <c:pt idx="4">
                  <c:v>-0.27222222222222237</c:v>
                </c:pt>
                <c:pt idx="5">
                  <c:v>-0.1055555555555554</c:v>
                </c:pt>
                <c:pt idx="6">
                  <c:v>-0.53181818181818197</c:v>
                </c:pt>
                <c:pt idx="7">
                  <c:v>-0.69454545454545435</c:v>
                </c:pt>
                <c:pt idx="8">
                  <c:v>-0.74909090909090892</c:v>
                </c:pt>
                <c:pt idx="9">
                  <c:v>1.126363636363636</c:v>
                </c:pt>
                <c:pt idx="10">
                  <c:v>-0.32545454545454527</c:v>
                </c:pt>
                <c:pt idx="11">
                  <c:v>-0.59666666666666679</c:v>
                </c:pt>
                <c:pt idx="12">
                  <c:v>2.6908333333333334</c:v>
                </c:pt>
                <c:pt idx="13">
                  <c:v>0.66416666666666668</c:v>
                </c:pt>
                <c:pt idx="14">
                  <c:v>0.18583333333333338</c:v>
                </c:pt>
                <c:pt idx="15">
                  <c:v>-0.88750000000000051</c:v>
                </c:pt>
                <c:pt idx="16">
                  <c:v>-2.6391666666666667</c:v>
                </c:pt>
              </c:numCache>
            </c:numRef>
          </c:val>
        </c:ser>
        <c:ser>
          <c:idx val="7"/>
          <c:order val="4"/>
          <c:tx>
            <c:strRef>
              <c:f>'Monitoring Well Measurements'!$AS$2</c:f>
              <c:strCache>
                <c:ptCount val="1"/>
                <c:pt idx="0">
                  <c:v>4S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numRef>
              <c:f>'Monitoring Well Measurements'!$AN$3:$AN$19</c:f>
              <c:numCache>
                <c:formatCode>General</c:formatCode>
                <c:ptCount val="1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</c:numCache>
            </c:numRef>
          </c:cat>
          <c:val>
            <c:numRef>
              <c:f>'Monitoring Well Measurements'!$AS$3:$AS$19</c:f>
              <c:numCache>
                <c:formatCode>0.00</c:formatCode>
                <c:ptCount val="17"/>
                <c:pt idx="0">
                  <c:v>0.80333333333333301</c:v>
                </c:pt>
                <c:pt idx="1">
                  <c:v>2.4000000000000004</c:v>
                </c:pt>
                <c:pt idx="2">
                  <c:v>2.2111111111111108</c:v>
                </c:pt>
                <c:pt idx="3">
                  <c:v>-0.93444444444444441</c:v>
                </c:pt>
                <c:pt idx="4">
                  <c:v>-0.95444444444444421</c:v>
                </c:pt>
                <c:pt idx="5">
                  <c:v>-0.43888888888888899</c:v>
                </c:pt>
                <c:pt idx="6">
                  <c:v>-1.6466666666666658</c:v>
                </c:pt>
                <c:pt idx="7">
                  <c:v>-2.6183333333333345</c:v>
                </c:pt>
                <c:pt idx="8">
                  <c:v>-2.0199999999999991</c:v>
                </c:pt>
                <c:pt idx="9">
                  <c:v>-1.1150000000000004</c:v>
                </c:pt>
                <c:pt idx="10">
                  <c:v>-0.36333333333333312</c:v>
                </c:pt>
                <c:pt idx="11">
                  <c:v>-2.15</c:v>
                </c:pt>
                <c:pt idx="12">
                  <c:v>4.876666666666666</c:v>
                </c:pt>
                <c:pt idx="13">
                  <c:v>0.44333333333333308</c:v>
                </c:pt>
                <c:pt idx="14">
                  <c:v>0.87916666666666698</c:v>
                </c:pt>
                <c:pt idx="15">
                  <c:v>-0.16333333333333333</c:v>
                </c:pt>
                <c:pt idx="16">
                  <c:v>-3.7691666666666666</c:v>
                </c:pt>
              </c:numCache>
            </c:numRef>
          </c:val>
        </c:ser>
        <c:ser>
          <c:idx val="8"/>
          <c:order val="5"/>
          <c:tx>
            <c:strRef>
              <c:f>'Monitoring Well Measurements'!$AT$2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numRef>
              <c:f>'Monitoring Well Measurements'!$AN$3:$AN$19</c:f>
              <c:numCache>
                <c:formatCode>General</c:formatCode>
                <c:ptCount val="1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</c:numCache>
            </c:numRef>
          </c:cat>
          <c:val>
            <c:numRef>
              <c:f>'Monitoring Well Measurements'!$AT$3:$AT$19</c:f>
              <c:numCache>
                <c:formatCode>0.00</c:formatCode>
                <c:ptCount val="17"/>
                <c:pt idx="0">
                  <c:v>1.1299999999999999</c:v>
                </c:pt>
                <c:pt idx="1">
                  <c:v>1.3714000000000002</c:v>
                </c:pt>
                <c:pt idx="2">
                  <c:v>1.1173999999999999</c:v>
                </c:pt>
                <c:pt idx="3">
                  <c:v>-0.70339999999999991</c:v>
                </c:pt>
                <c:pt idx="4">
                  <c:v>-0.24729166666666638</c:v>
                </c:pt>
                <c:pt idx="5">
                  <c:v>-7.6666666666666813E-2</c:v>
                </c:pt>
                <c:pt idx="6">
                  <c:v>-1.5283673469387764</c:v>
                </c:pt>
                <c:pt idx="7">
                  <c:v>-2.0266666666666673</c:v>
                </c:pt>
                <c:pt idx="8">
                  <c:v>-1.5698000000000001</c:v>
                </c:pt>
                <c:pt idx="9">
                  <c:v>-0.32180000000000009</c:v>
                </c:pt>
                <c:pt idx="10">
                  <c:v>-0.2632000000000001</c:v>
                </c:pt>
                <c:pt idx="11">
                  <c:v>-1.8997959183673478</c:v>
                </c:pt>
                <c:pt idx="12">
                  <c:v>3.2719607843137246</c:v>
                </c:pt>
                <c:pt idx="13">
                  <c:v>0.39372549019607889</c:v>
                </c:pt>
                <c:pt idx="14">
                  <c:v>0.1193999999999999</c:v>
                </c:pt>
                <c:pt idx="15">
                  <c:v>0.23829787234042582</c:v>
                </c:pt>
                <c:pt idx="16">
                  <c:v>-2.66</c:v>
                </c:pt>
              </c:numCache>
            </c:numRef>
          </c:val>
        </c:ser>
        <c:ser>
          <c:idx val="0"/>
          <c:order val="6"/>
          <c:tx>
            <c:strRef>
              <c:f>'Monitoring Well Measurements'!$AU$2</c:f>
              <c:strCache>
                <c:ptCount val="1"/>
                <c:pt idx="0">
                  <c:v>7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cat>
            <c:numRef>
              <c:f>'Monitoring Well Measurements'!$AN$3:$AN$19</c:f>
              <c:numCache>
                <c:formatCode>General</c:formatCode>
                <c:ptCount val="1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</c:numCache>
            </c:numRef>
          </c:cat>
          <c:val>
            <c:numRef>
              <c:f>'Monitoring Well Measurements'!$AU$3:$AU$19</c:f>
              <c:numCache>
                <c:formatCode>0.00</c:formatCode>
                <c:ptCount val="17"/>
                <c:pt idx="0">
                  <c:v>1.6795238095238094</c:v>
                </c:pt>
                <c:pt idx="1">
                  <c:v>0.42954545454545534</c:v>
                </c:pt>
                <c:pt idx="2">
                  <c:v>1.3840909090909086</c:v>
                </c:pt>
                <c:pt idx="3">
                  <c:v>0.28818181818181898</c:v>
                </c:pt>
                <c:pt idx="4">
                  <c:v>-0.56142857142857294</c:v>
                </c:pt>
                <c:pt idx="5">
                  <c:v>0.13428571428571379</c:v>
                </c:pt>
                <c:pt idx="6">
                  <c:v>-0.41285714285714142</c:v>
                </c:pt>
                <c:pt idx="7">
                  <c:v>-2.1020000000000012</c:v>
                </c:pt>
                <c:pt idx="8">
                  <c:v>-1.4142857142857137</c:v>
                </c:pt>
                <c:pt idx="9">
                  <c:v>-0.97272727272727255</c:v>
                </c:pt>
                <c:pt idx="10">
                  <c:v>-0.17181818181818123</c:v>
                </c:pt>
                <c:pt idx="11">
                  <c:v>-1.2295454545454563</c:v>
                </c:pt>
                <c:pt idx="12">
                  <c:v>1.2131818181818173</c:v>
                </c:pt>
                <c:pt idx="13">
                  <c:v>2.409090909091011E-2</c:v>
                </c:pt>
                <c:pt idx="14">
                  <c:v>0.36608695652173984</c:v>
                </c:pt>
                <c:pt idx="15">
                  <c:v>-0.14260869565217457</c:v>
                </c:pt>
                <c:pt idx="16">
                  <c:v>-2.1518181818181805</c:v>
                </c:pt>
              </c:numCache>
            </c:numRef>
          </c:val>
        </c:ser>
        <c:ser>
          <c:idx val="1"/>
          <c:order val="7"/>
          <c:tx>
            <c:strRef>
              <c:f>'Monitoring Well Measurements'!$AV$2</c:f>
              <c:strCache>
                <c:ptCount val="1"/>
                <c:pt idx="0">
                  <c:v>MIA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'Monitoring Well Measurements'!$AN$3:$AN$19</c:f>
              <c:numCache>
                <c:formatCode>General</c:formatCode>
                <c:ptCount val="1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</c:numCache>
            </c:numRef>
          </c:cat>
          <c:val>
            <c:numRef>
              <c:f>'Monitoring Well Measurements'!$AV$3:$AV$19</c:f>
              <c:numCache>
                <c:formatCode>0.00</c:formatCode>
                <c:ptCount val="17"/>
                <c:pt idx="0">
                  <c:v>1.4879166666666668</c:v>
                </c:pt>
                <c:pt idx="1">
                  <c:v>0.18916666666666651</c:v>
                </c:pt>
                <c:pt idx="2">
                  <c:v>0.74500000000000011</c:v>
                </c:pt>
                <c:pt idx="3">
                  <c:v>0.55541666666666645</c:v>
                </c:pt>
                <c:pt idx="4">
                  <c:v>-0.44217391304347803</c:v>
                </c:pt>
                <c:pt idx="5">
                  <c:v>-0.875</c:v>
                </c:pt>
                <c:pt idx="6">
                  <c:v>-0.79833333333333323</c:v>
                </c:pt>
                <c:pt idx="7">
                  <c:v>-0.83499999999999985</c:v>
                </c:pt>
                <c:pt idx="8">
                  <c:v>-0.75000000000000033</c:v>
                </c:pt>
                <c:pt idx="9">
                  <c:v>0.75</c:v>
                </c:pt>
                <c:pt idx="10">
                  <c:v>0.68608695652173923</c:v>
                </c:pt>
                <c:pt idx="11">
                  <c:v>-2.1704166666666671</c:v>
                </c:pt>
                <c:pt idx="12">
                  <c:v>4.7543478260869572</c:v>
                </c:pt>
                <c:pt idx="13">
                  <c:v>1.6241666666666668</c:v>
                </c:pt>
                <c:pt idx="14">
                  <c:v>1.0212000000000001</c:v>
                </c:pt>
                <c:pt idx="15">
                  <c:v>-2.2528000000000001</c:v>
                </c:pt>
                <c:pt idx="16">
                  <c:v>-3.9118181818181821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726272"/>
        <c:axId val="100561984"/>
      </c:barChart>
      <c:catAx>
        <c:axId val="10072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100561984"/>
        <c:crosses val="autoZero"/>
        <c:auto val="1"/>
        <c:lblAlgn val="ctr"/>
        <c:lblOffset val="100"/>
        <c:noMultiLvlLbl val="0"/>
      </c:catAx>
      <c:valAx>
        <c:axId val="100561984"/>
        <c:scaling>
          <c:orientation val="minMax"/>
          <c:max val="6"/>
          <c:min val="-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Water Level Change (ft)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low"/>
        <c:crossAx val="1007262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Basinwide</a:t>
            </a:r>
            <a:r>
              <a:rPr lang="en-US" baseline="0"/>
              <a:t> Area</a:t>
            </a:r>
            <a:endParaRPr lang="en-US"/>
          </a:p>
          <a:p>
            <a:pPr>
              <a:defRPr/>
            </a:pPr>
            <a:r>
              <a:rPr lang="en-US"/>
              <a:t>Average Annual Groundwater Use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796184432169867"/>
          <c:y val="0.14704101605943337"/>
          <c:w val="0.84014760841462011"/>
          <c:h val="0.67036367276124387"/>
        </c:manualLayout>
      </c:layout>
      <c:barChart>
        <c:barDir val="col"/>
        <c:grouping val="clustered"/>
        <c:varyColors val="0"/>
        <c:ser>
          <c:idx val="2"/>
          <c:order val="1"/>
          <c:tx>
            <c:v>Actual Water Use</c:v>
          </c:tx>
          <c:spPr>
            <a:solidFill>
              <a:srgbClr val="00B0F0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'[2]All WRs'!$A$94:$A$107</c:f>
              <c:numCache>
                <c:formatCode>General</c:formatCode>
                <c:ptCount val="1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</c:numCache>
            </c:numRef>
          </c:cat>
          <c:val>
            <c:numRef>
              <c:f>'Basinwide GW Use'!$D$7:$D$25</c:f>
              <c:numCache>
                <c:formatCode>#,##0</c:formatCode>
                <c:ptCount val="19"/>
                <c:pt idx="0">
                  <c:v>40053.769999999997</c:v>
                </c:pt>
                <c:pt idx="1">
                  <c:v>40466.630000000005</c:v>
                </c:pt>
                <c:pt idx="2">
                  <c:v>59427.13</c:v>
                </c:pt>
                <c:pt idx="3">
                  <c:v>48724.19</c:v>
                </c:pt>
                <c:pt idx="4">
                  <c:v>40717.25</c:v>
                </c:pt>
                <c:pt idx="5">
                  <c:v>37272.119999999995</c:v>
                </c:pt>
                <c:pt idx="6">
                  <c:v>56667.28</c:v>
                </c:pt>
                <c:pt idx="7">
                  <c:v>50761.299999999996</c:v>
                </c:pt>
                <c:pt idx="8">
                  <c:v>54699.332000000002</c:v>
                </c:pt>
                <c:pt idx="9">
                  <c:v>61847.740000000005</c:v>
                </c:pt>
                <c:pt idx="10">
                  <c:v>59408.56</c:v>
                </c:pt>
                <c:pt idx="11">
                  <c:v>59782.98</c:v>
                </c:pt>
                <c:pt idx="12">
                  <c:v>49270.47</c:v>
                </c:pt>
                <c:pt idx="13">
                  <c:v>48302.479999999996</c:v>
                </c:pt>
                <c:pt idx="14">
                  <c:v>58253.47</c:v>
                </c:pt>
                <c:pt idx="15">
                  <c:v>44891</c:v>
                </c:pt>
                <c:pt idx="16">
                  <c:v>49925.049999999996</c:v>
                </c:pt>
                <c:pt idx="17">
                  <c:v>48984.39</c:v>
                </c:pt>
                <c:pt idx="18">
                  <c:v>57705.56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04764928"/>
        <c:axId val="102126080"/>
      </c:barChart>
      <c:lineChart>
        <c:grouping val="standard"/>
        <c:varyColors val="0"/>
        <c:ser>
          <c:idx val="1"/>
          <c:order val="0"/>
          <c:tx>
            <c:v>10-Year Rolling Average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8"/>
              <c:layout>
                <c:manualLayout>
                  <c:x val="-2.8064715791123126E-2"/>
                  <c:y val="-6.33402286578584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8064715791123133E-2"/>
                  <c:y val="-6.61650874149205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8064715791123126E-2"/>
                  <c:y val="-9.723853374260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8064715791123126E-2"/>
                  <c:y val="-7.46396636861070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2.8064715791123147E-2"/>
                  <c:y val="-8.3114239957293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'Basinwide GW Use'!$A$7:$A$25</c:f>
              <c:numCache>
                <c:formatCode>General</c:formatCod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cat>
          <c:val>
            <c:numRef>
              <c:f>'Basinwide GW Use'!$E$7:$E$25</c:f>
              <c:numCache>
                <c:formatCode>#,##0</c:formatCode>
                <c:ptCount val="19"/>
                <c:pt idx="9">
                  <c:v>49063.674199999994</c:v>
                </c:pt>
                <c:pt idx="10">
                  <c:v>50999.153199999993</c:v>
                </c:pt>
                <c:pt idx="11">
                  <c:v>52930.788199999995</c:v>
                </c:pt>
                <c:pt idx="12">
                  <c:v>51915.122199999998</c:v>
                </c:pt>
                <c:pt idx="13">
                  <c:v>51872.951199999996</c:v>
                </c:pt>
                <c:pt idx="14">
                  <c:v>53626.573199999999</c:v>
                </c:pt>
                <c:pt idx="15">
                  <c:v>54388.461199999998</c:v>
                </c:pt>
                <c:pt idx="16">
                  <c:v>53714.2382</c:v>
                </c:pt>
                <c:pt idx="17">
                  <c:v>53536.547199999994</c:v>
                </c:pt>
                <c:pt idx="18">
                  <c:v>53837.17</c:v>
                </c:pt>
              </c:numCache>
            </c:numRef>
          </c:val>
          <c:smooth val="0"/>
        </c:ser>
        <c:ser>
          <c:idx val="0"/>
          <c:order val="2"/>
          <c:tx>
            <c:v>Reduction Objective</c:v>
          </c:tx>
          <c:spPr>
            <a:ln>
              <a:solidFill>
                <a:prstClr val="black"/>
              </a:solidFill>
            </a:ln>
          </c:spPr>
          <c:marker>
            <c:symbol val="none"/>
          </c:marker>
          <c:cat>
            <c:numRef>
              <c:f>'Basinwide GW Use'!$A$7:$A$25</c:f>
              <c:numCache>
                <c:formatCode>General</c:formatCod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cat>
          <c:val>
            <c:numRef>
              <c:f>'Basinwide GW Use'!$F$7:$F$25</c:f>
              <c:numCache>
                <c:formatCode>#,##0</c:formatCode>
                <c:ptCount val="19"/>
                <c:pt idx="0">
                  <c:v>46906</c:v>
                </c:pt>
                <c:pt idx="1">
                  <c:v>46906</c:v>
                </c:pt>
                <c:pt idx="2">
                  <c:v>46906</c:v>
                </c:pt>
                <c:pt idx="3">
                  <c:v>46906</c:v>
                </c:pt>
                <c:pt idx="4">
                  <c:v>46906</c:v>
                </c:pt>
                <c:pt idx="5">
                  <c:v>46906</c:v>
                </c:pt>
                <c:pt idx="6">
                  <c:v>46906</c:v>
                </c:pt>
                <c:pt idx="7">
                  <c:v>46906</c:v>
                </c:pt>
                <c:pt idx="8">
                  <c:v>46906</c:v>
                </c:pt>
                <c:pt idx="9">
                  <c:v>46906</c:v>
                </c:pt>
                <c:pt idx="10">
                  <c:v>46906</c:v>
                </c:pt>
                <c:pt idx="11">
                  <c:v>46906</c:v>
                </c:pt>
                <c:pt idx="12">
                  <c:v>46906</c:v>
                </c:pt>
                <c:pt idx="13">
                  <c:v>46906</c:v>
                </c:pt>
                <c:pt idx="14">
                  <c:v>46906</c:v>
                </c:pt>
                <c:pt idx="15">
                  <c:v>46906</c:v>
                </c:pt>
                <c:pt idx="16">
                  <c:v>46906</c:v>
                </c:pt>
                <c:pt idx="17">
                  <c:v>46906</c:v>
                </c:pt>
                <c:pt idx="18">
                  <c:v>46906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64928"/>
        <c:axId val="102126080"/>
      </c:lineChart>
      <c:catAx>
        <c:axId val="10476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02126080"/>
        <c:crosses val="autoZero"/>
        <c:auto val="1"/>
        <c:lblAlgn val="ctr"/>
        <c:lblOffset val="100"/>
        <c:noMultiLvlLbl val="0"/>
      </c:catAx>
      <c:valAx>
        <c:axId val="1021260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Acre</a:t>
                </a:r>
                <a:r>
                  <a:rPr lang="en-US" baseline="0"/>
                  <a:t>-Feet</a:t>
                </a:r>
                <a:endParaRPr lang="en-US"/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1047649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Groundwater Use vs. Precipitation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All Priority Areas</a:t>
            </a:r>
            <a:endParaRPr lang="en-US"/>
          </a:p>
        </c:rich>
      </c:tx>
      <c:layout>
        <c:manualLayout>
          <c:xMode val="edge"/>
          <c:yMode val="edge"/>
          <c:x val="0.29240727784632736"/>
          <c:y val="1.19331742243436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54775181409644"/>
          <c:y val="0.12887828162291171"/>
          <c:w val="0.80129303918637607"/>
          <c:h val="0.71360381861575184"/>
        </c:manualLayout>
      </c:layout>
      <c:lineChart>
        <c:grouping val="standard"/>
        <c:varyColors val="0"/>
        <c:ser>
          <c:idx val="0"/>
          <c:order val="0"/>
          <c:tx>
            <c:v>Groundwater Use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[3]Sheet1!$B$3:$B$12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'Precip vs. GW Use'!$D$2:$D$11</c:f>
              <c:numCache>
                <c:formatCode>#,##0</c:formatCode>
                <c:ptCount val="10"/>
                <c:pt idx="0">
                  <c:v>199609.16999999998</c:v>
                </c:pt>
                <c:pt idx="1">
                  <c:v>198312.76</c:v>
                </c:pt>
                <c:pt idx="2">
                  <c:v>194924.85</c:v>
                </c:pt>
                <c:pt idx="3">
                  <c:v>154154.15</c:v>
                </c:pt>
                <c:pt idx="4">
                  <c:v>157611.1</c:v>
                </c:pt>
                <c:pt idx="5">
                  <c:v>186722.51</c:v>
                </c:pt>
                <c:pt idx="6">
                  <c:v>142505.37</c:v>
                </c:pt>
                <c:pt idx="7">
                  <c:v>162299.35</c:v>
                </c:pt>
                <c:pt idx="8">
                  <c:v>156119.01</c:v>
                </c:pt>
                <c:pt idx="9">
                  <c:v>178306.38999999998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63392"/>
        <c:axId val="102128384"/>
      </c:lineChart>
      <c:lineChart>
        <c:grouping val="standard"/>
        <c:varyColors val="0"/>
        <c:ser>
          <c:idx val="1"/>
          <c:order val="1"/>
          <c:tx>
            <c:v>Precipitation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[3]Sheet1!$B$3:$B$12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'Precip vs. GW Use'!$B$2:$B$11</c:f>
              <c:numCache>
                <c:formatCode>0.00</c:formatCode>
                <c:ptCount val="10"/>
                <c:pt idx="0">
                  <c:v>20.104999999999997</c:v>
                </c:pt>
                <c:pt idx="1">
                  <c:v>23.254999999999999</c:v>
                </c:pt>
                <c:pt idx="2">
                  <c:v>19.222500000000004</c:v>
                </c:pt>
                <c:pt idx="3">
                  <c:v>26.540000000000003</c:v>
                </c:pt>
                <c:pt idx="4">
                  <c:v>26.7425</c:v>
                </c:pt>
                <c:pt idx="5">
                  <c:v>23.943333333333332</c:v>
                </c:pt>
                <c:pt idx="6">
                  <c:v>33.603333333333332</c:v>
                </c:pt>
                <c:pt idx="7">
                  <c:v>27.903333333333336</c:v>
                </c:pt>
                <c:pt idx="8">
                  <c:v>24.047499999999999</c:v>
                </c:pt>
                <c:pt idx="9">
                  <c:v>26.89</c:v>
                </c:pt>
              </c:numCache>
            </c:numRef>
          </c:val>
          <c:smooth val="0"/>
        </c:ser>
        <c:ser>
          <c:idx val="2"/>
          <c:order val="2"/>
          <c:tx>
            <c:v>Average Precipitation</c:v>
          </c:tx>
          <c:spPr>
            <a:ln w="381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cat>
            <c:numRef>
              <c:f>[3]Sheet1!$B$3:$B$12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'Precip vs. GW Use'!$C$2:$C$11</c:f>
              <c:numCache>
                <c:formatCode>General</c:formatCode>
                <c:ptCount val="10"/>
                <c:pt idx="0">
                  <c:v>24.33</c:v>
                </c:pt>
                <c:pt idx="1">
                  <c:v>24.33</c:v>
                </c:pt>
                <c:pt idx="2">
                  <c:v>24.33</c:v>
                </c:pt>
                <c:pt idx="3">
                  <c:v>24.33</c:v>
                </c:pt>
                <c:pt idx="4">
                  <c:v>24.33</c:v>
                </c:pt>
                <c:pt idx="5">
                  <c:v>24.33</c:v>
                </c:pt>
                <c:pt idx="6">
                  <c:v>24.33</c:v>
                </c:pt>
                <c:pt idx="7">
                  <c:v>24.33</c:v>
                </c:pt>
                <c:pt idx="8">
                  <c:v>24.33</c:v>
                </c:pt>
                <c:pt idx="9">
                  <c:v>24.33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66976"/>
        <c:axId val="102128960"/>
      </c:lineChart>
      <c:catAx>
        <c:axId val="10476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128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2128384"/>
        <c:scaling>
          <c:orientation val="minMax"/>
          <c:min val="8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Acre-feet</a:t>
                </a:r>
              </a:p>
            </c:rich>
          </c:tx>
          <c:layout>
            <c:manualLayout>
              <c:xMode val="edge"/>
              <c:yMode val="edge"/>
              <c:x val="8.0775444264943458E-3"/>
              <c:y val="0.4128878281622911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63392"/>
        <c:crosses val="autoZero"/>
        <c:crossBetween val="midCat"/>
      </c:valAx>
      <c:catAx>
        <c:axId val="104766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2128960"/>
        <c:crosses val="autoZero"/>
        <c:auto val="1"/>
        <c:lblAlgn val="ctr"/>
        <c:lblOffset val="100"/>
        <c:noMultiLvlLbl val="0"/>
      </c:catAx>
      <c:valAx>
        <c:axId val="102128960"/>
        <c:scaling>
          <c:orientation val="minMax"/>
          <c:max val="40"/>
          <c:min val="1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inches</a:t>
                </a:r>
              </a:p>
            </c:rich>
          </c:tx>
          <c:layout>
            <c:manualLayout>
              <c:xMode val="edge"/>
              <c:yMode val="edge"/>
              <c:x val="0.95638193852585873"/>
              <c:y val="0.3890214797136038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66976"/>
        <c:crosses val="max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0775444264943458E-2"/>
          <c:y val="0.92124105011933177"/>
          <c:w val="0.86429793206382322"/>
          <c:h val="5.25059665871121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361950</xdr:colOff>
      <xdr:row>4</xdr:row>
      <xdr:rowOff>152400</xdr:rowOff>
    </xdr:from>
    <xdr:to>
      <xdr:col>18</xdr:col>
      <xdr:colOff>38100</xdr:colOff>
      <xdr:row>28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25</xdr:row>
      <xdr:rowOff>95250</xdr:rowOff>
    </xdr:from>
    <xdr:to>
      <xdr:col>8</xdr:col>
      <xdr:colOff>247650</xdr:colOff>
      <xdr:row>49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5029200" y="800100"/>
    <xdr:ext cx="6985651" cy="4140363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0.81031</cdr:x>
      <cdr:y>0.22473</cdr:y>
    </cdr:from>
    <cdr:to>
      <cdr:x>0.81896</cdr:x>
      <cdr:y>0.25843</cdr:y>
    </cdr:to>
    <cdr:sp macro="" textlink="">
      <cdr:nvSpPr>
        <cdr:cNvPr id="839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42174" y="1338899"/>
          <a:ext cx="75176" cy="2003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0.81031</cdr:x>
      <cdr:y>0.22473</cdr:y>
    </cdr:from>
    <cdr:to>
      <cdr:x>0.81896</cdr:x>
      <cdr:y>0.25843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42174" y="1338899"/>
          <a:ext cx="75176" cy="2003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4</xdr:row>
      <xdr:rowOff>66675</xdr:rowOff>
    </xdr:from>
    <xdr:to>
      <xdr:col>17</xdr:col>
      <xdr:colOff>219075</xdr:colOff>
      <xdr:row>28</xdr:row>
      <xdr:rowOff>19050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32</xdr:row>
      <xdr:rowOff>85725</xdr:rowOff>
    </xdr:from>
    <xdr:to>
      <xdr:col>13</xdr:col>
      <xdr:colOff>104775</xdr:colOff>
      <xdr:row>55</xdr:row>
      <xdr:rowOff>161925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600075</xdr:colOff>
      <xdr:row>22</xdr:row>
      <xdr:rowOff>114300</xdr:rowOff>
    </xdr:from>
    <xdr:to>
      <xdr:col>52</xdr:col>
      <xdr:colOff>19050</xdr:colOff>
      <xdr:row>48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6</xdr:row>
      <xdr:rowOff>0</xdr:rowOff>
    </xdr:from>
    <xdr:to>
      <xdr:col>17</xdr:col>
      <xdr:colOff>0</xdr:colOff>
      <xdr:row>29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2</xdr:row>
      <xdr:rowOff>85724</xdr:rowOff>
    </xdr:from>
    <xdr:to>
      <xdr:col>18</xdr:col>
      <xdr:colOff>304800</xdr:colOff>
      <xdr:row>22</xdr:row>
      <xdr:rowOff>76199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sin-Team/Rattlesnake%20Creek/Management%20Plan/Report/Zenith%20Gage%2010%20Year%20Rolling%20Averag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asin-Team/Rattlesnake%20Creek/Water%20Use/RSC_WU_WIM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asin-Team/Rattlesnake%20Creek/Management%20Plan/Report/Use%20vs%20NCDC%20Preci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hart"/>
      <sheetName val="Zenith 10 yr rolling average"/>
      <sheetName val="Zenith Original"/>
      <sheetName val="Sheet2"/>
    </sheetNames>
    <sheetDataSet>
      <sheetData sheetId="0" refreshError="1"/>
      <sheetData sheetId="1" refreshError="1"/>
      <sheetData sheetId="2">
        <row r="25">
          <cell r="A25">
            <v>1996</v>
          </cell>
        </row>
        <row r="26">
          <cell r="A26">
            <v>1997</v>
          </cell>
        </row>
        <row r="27">
          <cell r="A27">
            <v>1998</v>
          </cell>
        </row>
        <row r="28">
          <cell r="A28">
            <v>1999</v>
          </cell>
        </row>
        <row r="29">
          <cell r="A29">
            <v>2000</v>
          </cell>
        </row>
        <row r="30">
          <cell r="A30">
            <v>2001</v>
          </cell>
        </row>
        <row r="31">
          <cell r="A31">
            <v>2002</v>
          </cell>
        </row>
        <row r="32">
          <cell r="A32">
            <v>2003</v>
          </cell>
        </row>
        <row r="33">
          <cell r="A33">
            <v>2004</v>
          </cell>
        </row>
        <row r="34">
          <cell r="A34">
            <v>2005</v>
          </cell>
        </row>
        <row r="35">
          <cell r="A35">
            <v>2006</v>
          </cell>
        </row>
        <row r="36">
          <cell r="A36">
            <v>2007</v>
          </cell>
        </row>
        <row r="37">
          <cell r="A37">
            <v>2008</v>
          </cell>
        </row>
        <row r="38">
          <cell r="A38">
            <v>2009</v>
          </cell>
        </row>
        <row r="39">
          <cell r="A39">
            <v>2010</v>
          </cell>
        </row>
        <row r="40">
          <cell r="A40">
            <v>2011</v>
          </cell>
        </row>
        <row r="41">
          <cell r="A41">
            <v>2012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e WRs"/>
      <sheetName val="SW Only"/>
      <sheetName val="All WRs"/>
    </sheetNames>
    <sheetDataSet>
      <sheetData sheetId="0"/>
      <sheetData sheetId="1"/>
      <sheetData sheetId="2">
        <row r="90">
          <cell r="A90">
            <v>1992</v>
          </cell>
        </row>
        <row r="91">
          <cell r="A91">
            <v>1993</v>
          </cell>
        </row>
        <row r="92">
          <cell r="A92">
            <v>1994</v>
          </cell>
        </row>
        <row r="93">
          <cell r="A93">
            <v>1995</v>
          </cell>
        </row>
        <row r="94">
          <cell r="A94">
            <v>1996</v>
          </cell>
        </row>
        <row r="95">
          <cell r="A95">
            <v>1997</v>
          </cell>
        </row>
        <row r="96">
          <cell r="A96">
            <v>1998</v>
          </cell>
        </row>
        <row r="97">
          <cell r="A97">
            <v>1999</v>
          </cell>
        </row>
        <row r="98">
          <cell r="A98">
            <v>2000</v>
          </cell>
        </row>
        <row r="99">
          <cell r="A99">
            <v>2001</v>
          </cell>
        </row>
        <row r="100">
          <cell r="A100">
            <v>2002</v>
          </cell>
        </row>
        <row r="101">
          <cell r="A101">
            <v>2003</v>
          </cell>
        </row>
        <row r="102">
          <cell r="A102">
            <v>2004</v>
          </cell>
        </row>
        <row r="103">
          <cell r="A103">
            <v>2005</v>
          </cell>
        </row>
        <row r="104">
          <cell r="A104">
            <v>2006</v>
          </cell>
        </row>
        <row r="105">
          <cell r="A105">
            <v>2007</v>
          </cell>
        </row>
        <row r="106">
          <cell r="A106">
            <v>2008</v>
          </cell>
        </row>
        <row r="107">
          <cell r="A107">
            <v>2009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>
            <v>2001</v>
          </cell>
        </row>
        <row r="4">
          <cell r="B4">
            <v>2002</v>
          </cell>
        </row>
        <row r="5">
          <cell r="B5">
            <v>2003</v>
          </cell>
        </row>
        <row r="6">
          <cell r="B6">
            <v>2004</v>
          </cell>
        </row>
        <row r="7">
          <cell r="B7">
            <v>2005</v>
          </cell>
        </row>
        <row r="8">
          <cell r="B8">
            <v>2006</v>
          </cell>
        </row>
        <row r="9">
          <cell r="B9">
            <v>2007</v>
          </cell>
        </row>
        <row r="10">
          <cell r="B10">
            <v>2008</v>
          </cell>
        </row>
        <row r="11">
          <cell r="B11">
            <v>2009</v>
          </cell>
        </row>
        <row r="12">
          <cell r="B12">
            <v>2010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4"/>
  <sheetViews>
    <sheetView workbookViewId="0">
      <selection activeCell="I39" sqref="I39"/>
    </sheetView>
  </sheetViews>
  <sheetFormatPr defaultRowHeight="12.75" x14ac:dyDescent="0.2"/>
  <cols>
    <col min="1" max="5" width="9.140625" style="3"/>
    <col min="6" max="6" width="15.28515625" style="3" bestFit="1" customWidth="1"/>
    <col min="7" max="7" width="9.5703125" style="3" bestFit="1" customWidth="1"/>
    <col min="8" max="16384" width="9.140625" style="3"/>
  </cols>
  <sheetData>
    <row r="1" spans="1:7" x14ac:dyDescent="0.2">
      <c r="A1" s="3" t="s">
        <v>30</v>
      </c>
    </row>
    <row r="2" spans="1:7" x14ac:dyDescent="0.2">
      <c r="A2" s="3" t="s">
        <v>38</v>
      </c>
    </row>
    <row r="3" spans="1:7" x14ac:dyDescent="0.2">
      <c r="A3" s="3" t="s">
        <v>39</v>
      </c>
    </row>
    <row r="4" spans="1:7" x14ac:dyDescent="0.2">
      <c r="A4" s="3" t="s">
        <v>31</v>
      </c>
    </row>
    <row r="5" spans="1:7" x14ac:dyDescent="0.2">
      <c r="B5" s="3" t="s">
        <v>32</v>
      </c>
      <c r="C5" s="3" t="s">
        <v>33</v>
      </c>
      <c r="D5" s="3" t="s">
        <v>34</v>
      </c>
      <c r="E5" s="3" t="s">
        <v>35</v>
      </c>
      <c r="F5" s="3" t="s">
        <v>36</v>
      </c>
      <c r="G5" s="3" t="s">
        <v>37</v>
      </c>
    </row>
    <row r="6" spans="1:7" x14ac:dyDescent="0.2">
      <c r="A6" s="3">
        <v>1992</v>
      </c>
      <c r="B6" s="163">
        <v>5269</v>
      </c>
      <c r="C6" s="163">
        <v>4201.24</v>
      </c>
      <c r="D6" s="163">
        <v>13229.46</v>
      </c>
      <c r="E6" s="163">
        <f t="shared" ref="E6:E24" si="0">SUM(B6:D6)</f>
        <v>22699.699999999997</v>
      </c>
      <c r="F6" s="164"/>
      <c r="G6" s="163">
        <v>29284</v>
      </c>
    </row>
    <row r="7" spans="1:7" x14ac:dyDescent="0.2">
      <c r="A7" s="3">
        <v>1993</v>
      </c>
      <c r="B7" s="163">
        <v>4268</v>
      </c>
      <c r="C7" s="163">
        <v>4013</v>
      </c>
      <c r="D7" s="163">
        <v>14896.85</v>
      </c>
      <c r="E7" s="163">
        <f t="shared" si="0"/>
        <v>23177.85</v>
      </c>
      <c r="F7" s="164"/>
      <c r="G7" s="163">
        <v>29284</v>
      </c>
    </row>
    <row r="8" spans="1:7" x14ac:dyDescent="0.2">
      <c r="A8" s="3">
        <v>1994</v>
      </c>
      <c r="B8" s="163">
        <v>8818</v>
      </c>
      <c r="C8" s="163">
        <v>7032.62</v>
      </c>
      <c r="D8" s="163">
        <v>23414.83</v>
      </c>
      <c r="E8" s="163">
        <f t="shared" si="0"/>
        <v>39265.449999999997</v>
      </c>
      <c r="F8" s="164"/>
      <c r="G8" s="163">
        <v>29284</v>
      </c>
    </row>
    <row r="9" spans="1:7" x14ac:dyDescent="0.2">
      <c r="A9" s="3">
        <v>1995</v>
      </c>
      <c r="B9" s="163">
        <v>6718</v>
      </c>
      <c r="C9" s="163">
        <v>6550.64</v>
      </c>
      <c r="D9" s="163">
        <v>18510.87</v>
      </c>
      <c r="E9" s="163">
        <f t="shared" si="0"/>
        <v>31779.51</v>
      </c>
      <c r="F9" s="164"/>
      <c r="G9" s="163">
        <v>29284</v>
      </c>
    </row>
    <row r="10" spans="1:7" x14ac:dyDescent="0.2">
      <c r="A10" s="3">
        <v>1996</v>
      </c>
      <c r="B10" s="163">
        <v>5526</v>
      </c>
      <c r="C10" s="163">
        <v>3923.15</v>
      </c>
      <c r="D10" s="163">
        <v>13948.36</v>
      </c>
      <c r="E10" s="163">
        <f t="shared" si="0"/>
        <v>23397.510000000002</v>
      </c>
      <c r="F10" s="164"/>
      <c r="G10" s="163">
        <v>29284</v>
      </c>
    </row>
    <row r="11" spans="1:7" x14ac:dyDescent="0.2">
      <c r="A11" s="3">
        <v>1997</v>
      </c>
      <c r="B11" s="163">
        <v>4668</v>
      </c>
      <c r="C11" s="163">
        <v>3748</v>
      </c>
      <c r="D11" s="163">
        <v>13188</v>
      </c>
      <c r="E11" s="163">
        <f t="shared" si="0"/>
        <v>21604</v>
      </c>
      <c r="F11" s="164"/>
      <c r="G11" s="163">
        <v>29284</v>
      </c>
    </row>
    <row r="12" spans="1:7" x14ac:dyDescent="0.2">
      <c r="A12" s="3">
        <v>1998</v>
      </c>
      <c r="B12" s="163">
        <v>7083</v>
      </c>
      <c r="C12" s="163">
        <v>5824</v>
      </c>
      <c r="D12" s="163">
        <v>18443</v>
      </c>
      <c r="E12" s="163">
        <f t="shared" si="0"/>
        <v>31350</v>
      </c>
      <c r="F12" s="164"/>
      <c r="G12" s="163">
        <v>29284</v>
      </c>
    </row>
    <row r="13" spans="1:7" x14ac:dyDescent="0.2">
      <c r="A13" s="3">
        <v>1999</v>
      </c>
      <c r="B13" s="163">
        <v>6882</v>
      </c>
      <c r="C13" s="163">
        <v>5381</v>
      </c>
      <c r="D13" s="163">
        <v>17014</v>
      </c>
      <c r="E13" s="163">
        <f t="shared" si="0"/>
        <v>29277</v>
      </c>
      <c r="F13" s="164"/>
      <c r="G13" s="163">
        <v>29284</v>
      </c>
    </row>
    <row r="14" spans="1:7" x14ac:dyDescent="0.2">
      <c r="A14" s="3">
        <v>2000</v>
      </c>
      <c r="B14" s="163">
        <v>6595.02</v>
      </c>
      <c r="C14" s="163">
        <v>5910.16</v>
      </c>
      <c r="D14" s="163">
        <v>20541.38</v>
      </c>
      <c r="E14" s="163">
        <f t="shared" si="0"/>
        <v>33046.559999999998</v>
      </c>
      <c r="F14" s="163"/>
      <c r="G14" s="163">
        <v>29284</v>
      </c>
    </row>
    <row r="15" spans="1:7" x14ac:dyDescent="0.2">
      <c r="A15" s="3">
        <v>2001</v>
      </c>
      <c r="B15" s="163">
        <v>7213.19</v>
      </c>
      <c r="C15" s="163">
        <v>6775.99</v>
      </c>
      <c r="D15" s="163">
        <v>22355.37</v>
      </c>
      <c r="E15" s="163">
        <f t="shared" si="0"/>
        <v>36344.550000000003</v>
      </c>
      <c r="F15" s="163">
        <f>AVERAGE(E6:E15)</f>
        <v>29194.213</v>
      </c>
      <c r="G15" s="163">
        <v>29284</v>
      </c>
    </row>
    <row r="16" spans="1:7" x14ac:dyDescent="0.2">
      <c r="A16" s="3">
        <v>2002</v>
      </c>
      <c r="B16" s="163">
        <v>7660.93</v>
      </c>
      <c r="C16" s="163">
        <v>6116.96</v>
      </c>
      <c r="D16" s="163">
        <v>21894.38</v>
      </c>
      <c r="E16" s="163">
        <f t="shared" si="0"/>
        <v>35672.270000000004</v>
      </c>
      <c r="F16" s="163">
        <f t="shared" ref="F16:F23" si="1">AVERAGE(E7:E16)</f>
        <v>30491.47</v>
      </c>
      <c r="G16" s="163">
        <v>29284</v>
      </c>
    </row>
    <row r="17" spans="1:7" x14ac:dyDescent="0.2">
      <c r="A17" s="3">
        <v>2003</v>
      </c>
      <c r="B17" s="163">
        <v>7988.26</v>
      </c>
      <c r="C17" s="163">
        <v>7333.22</v>
      </c>
      <c r="D17" s="163">
        <v>20953.63</v>
      </c>
      <c r="E17" s="163">
        <f t="shared" si="0"/>
        <v>36275.11</v>
      </c>
      <c r="F17" s="163">
        <f t="shared" si="1"/>
        <v>31801.196000000004</v>
      </c>
      <c r="G17" s="163">
        <v>29284</v>
      </c>
    </row>
    <row r="18" spans="1:7" x14ac:dyDescent="0.2">
      <c r="A18" s="3">
        <v>2004</v>
      </c>
      <c r="B18" s="163">
        <v>5261.04</v>
      </c>
      <c r="C18" s="163">
        <v>4741.2</v>
      </c>
      <c r="D18" s="163">
        <v>15556.98</v>
      </c>
      <c r="E18" s="163">
        <f t="shared" si="0"/>
        <v>25559.22</v>
      </c>
      <c r="F18" s="163">
        <f t="shared" si="1"/>
        <v>30430.572999999997</v>
      </c>
      <c r="G18" s="163">
        <v>29284</v>
      </c>
    </row>
    <row r="19" spans="1:7" x14ac:dyDescent="0.2">
      <c r="A19" s="3">
        <v>2005</v>
      </c>
      <c r="B19" s="163">
        <v>5944</v>
      </c>
      <c r="C19" s="163">
        <v>4989.3500000000004</v>
      </c>
      <c r="D19" s="163">
        <v>17708.14</v>
      </c>
      <c r="E19" s="163">
        <f t="shared" si="0"/>
        <v>28641.489999999998</v>
      </c>
      <c r="F19" s="163">
        <f t="shared" si="1"/>
        <v>30116.770999999997</v>
      </c>
      <c r="G19" s="163">
        <v>29284</v>
      </c>
    </row>
    <row r="20" spans="1:7" x14ac:dyDescent="0.2">
      <c r="A20" s="3">
        <v>2006</v>
      </c>
      <c r="B20" s="163">
        <v>7176.31</v>
      </c>
      <c r="C20" s="163">
        <v>6094.87</v>
      </c>
      <c r="D20" s="163">
        <v>20367.41</v>
      </c>
      <c r="E20" s="163">
        <f t="shared" si="0"/>
        <v>33638.589999999997</v>
      </c>
      <c r="F20" s="163">
        <f t="shared" si="1"/>
        <v>31140.879000000004</v>
      </c>
      <c r="G20" s="163">
        <v>29284</v>
      </c>
    </row>
    <row r="21" spans="1:7" x14ac:dyDescent="0.2">
      <c r="A21" s="3">
        <v>2007</v>
      </c>
      <c r="B21" s="163">
        <v>4651.99</v>
      </c>
      <c r="C21" s="163">
        <v>4102.3</v>
      </c>
      <c r="D21" s="163">
        <v>14273.02</v>
      </c>
      <c r="E21" s="163">
        <f t="shared" si="0"/>
        <v>23027.31</v>
      </c>
      <c r="F21" s="163">
        <f t="shared" si="1"/>
        <v>31283.21</v>
      </c>
      <c r="G21" s="163">
        <v>29284</v>
      </c>
    </row>
    <row r="22" spans="1:7" x14ac:dyDescent="0.2">
      <c r="A22" s="3">
        <v>2008</v>
      </c>
      <c r="B22" s="163">
        <v>6435.49</v>
      </c>
      <c r="C22" s="163">
        <v>5193.41</v>
      </c>
      <c r="D22" s="163">
        <v>16679.88</v>
      </c>
      <c r="E22" s="163">
        <f t="shared" si="0"/>
        <v>28308.78</v>
      </c>
      <c r="F22" s="163">
        <f t="shared" si="1"/>
        <v>30979.088</v>
      </c>
      <c r="G22" s="163">
        <v>29284</v>
      </c>
    </row>
    <row r="23" spans="1:7" x14ac:dyDescent="0.2">
      <c r="A23" s="3">
        <v>2009</v>
      </c>
      <c r="B23" s="163">
        <v>5369.03</v>
      </c>
      <c r="C23" s="163">
        <v>4996.74</v>
      </c>
      <c r="D23" s="163">
        <v>16852.580000000002</v>
      </c>
      <c r="E23" s="163">
        <f t="shared" si="0"/>
        <v>27218.350000000002</v>
      </c>
      <c r="F23" s="163">
        <f t="shared" si="1"/>
        <v>30773.222999999998</v>
      </c>
      <c r="G23" s="163">
        <v>29284</v>
      </c>
    </row>
    <row r="24" spans="1:7" x14ac:dyDescent="0.2">
      <c r="A24" s="3">
        <v>2010</v>
      </c>
      <c r="B24" s="163">
        <v>7307.31</v>
      </c>
      <c r="C24" s="163">
        <v>5017</v>
      </c>
      <c r="D24" s="163">
        <v>19458.89</v>
      </c>
      <c r="E24" s="163">
        <f t="shared" si="0"/>
        <v>31783.200000000001</v>
      </c>
      <c r="F24" s="163">
        <f>AVERAGE(E15:E24)</f>
        <v>30646.886999999999</v>
      </c>
      <c r="G24" s="163">
        <v>29284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4"/>
  <sheetViews>
    <sheetView workbookViewId="0">
      <selection activeCell="L28" sqref="L28"/>
    </sheetView>
  </sheetViews>
  <sheetFormatPr defaultRowHeight="12.75" x14ac:dyDescent="0.2"/>
  <cols>
    <col min="1" max="1" width="9.140625" style="3"/>
    <col min="2" max="3" width="13.7109375" style="3" bestFit="1" customWidth="1"/>
    <col min="4" max="4" width="18" style="3" bestFit="1" customWidth="1"/>
    <col min="5" max="5" width="9.140625" style="3"/>
    <col min="6" max="6" width="15.85546875" style="3" bestFit="1" customWidth="1"/>
    <col min="7" max="16384" width="9.140625" style="3"/>
  </cols>
  <sheetData>
    <row r="1" spans="1:7" x14ac:dyDescent="0.2">
      <c r="A1" s="3" t="s">
        <v>30</v>
      </c>
    </row>
    <row r="2" spans="1:7" x14ac:dyDescent="0.2">
      <c r="A2" s="3" t="s">
        <v>38</v>
      </c>
    </row>
    <row r="3" spans="1:7" x14ac:dyDescent="0.2">
      <c r="A3" s="3" t="s">
        <v>39</v>
      </c>
    </row>
    <row r="4" spans="1:7" x14ac:dyDescent="0.2">
      <c r="A4" s="3" t="s">
        <v>31</v>
      </c>
    </row>
    <row r="5" spans="1:7" x14ac:dyDescent="0.2">
      <c r="B5" s="3" t="s">
        <v>40</v>
      </c>
      <c r="C5" s="3" t="s">
        <v>41</v>
      </c>
      <c r="D5" s="3" t="s">
        <v>42</v>
      </c>
      <c r="E5" s="3" t="s">
        <v>43</v>
      </c>
      <c r="F5" s="3" t="s">
        <v>44</v>
      </c>
      <c r="G5" s="3" t="s">
        <v>37</v>
      </c>
    </row>
    <row r="6" spans="1:7" x14ac:dyDescent="0.2">
      <c r="A6" s="3">
        <v>1992</v>
      </c>
      <c r="B6" s="163">
        <v>3243.36</v>
      </c>
      <c r="C6" s="163">
        <v>60301.66</v>
      </c>
      <c r="D6" s="163">
        <v>8962.68</v>
      </c>
      <c r="E6" s="163">
        <f t="shared" ref="E6:E24" si="0">SUM(B6:D6)</f>
        <v>72507.700000000012</v>
      </c>
      <c r="F6" s="163"/>
      <c r="G6" s="163">
        <v>84996</v>
      </c>
    </row>
    <row r="7" spans="1:7" x14ac:dyDescent="0.2">
      <c r="A7" s="3">
        <v>1993</v>
      </c>
      <c r="B7" s="163">
        <v>3102.96</v>
      </c>
      <c r="C7" s="163">
        <v>56902.64</v>
      </c>
      <c r="D7" s="163">
        <v>6718.21</v>
      </c>
      <c r="E7" s="163">
        <f t="shared" si="0"/>
        <v>66723.81</v>
      </c>
      <c r="F7" s="163"/>
      <c r="G7" s="163">
        <v>84996</v>
      </c>
    </row>
    <row r="8" spans="1:7" x14ac:dyDescent="0.2">
      <c r="A8" s="3">
        <v>1994</v>
      </c>
      <c r="B8" s="163">
        <v>6135.93</v>
      </c>
      <c r="C8" s="163">
        <v>91223.34</v>
      </c>
      <c r="D8" s="163">
        <v>14564.48</v>
      </c>
      <c r="E8" s="163">
        <f t="shared" si="0"/>
        <v>111923.74999999999</v>
      </c>
      <c r="F8" s="163"/>
      <c r="G8" s="163">
        <v>84996</v>
      </c>
    </row>
    <row r="9" spans="1:7" x14ac:dyDescent="0.2">
      <c r="A9" s="3">
        <v>1995</v>
      </c>
      <c r="B9" s="163">
        <v>4362.93</v>
      </c>
      <c r="C9" s="163">
        <v>75243.72</v>
      </c>
      <c r="D9" s="163">
        <v>10849.04</v>
      </c>
      <c r="E9" s="163">
        <f t="shared" si="0"/>
        <v>90455.69</v>
      </c>
      <c r="F9" s="163"/>
      <c r="G9" s="163">
        <v>84996</v>
      </c>
    </row>
    <row r="10" spans="1:7" x14ac:dyDescent="0.2">
      <c r="A10" s="3">
        <v>1996</v>
      </c>
      <c r="B10" s="163">
        <v>4218.46</v>
      </c>
      <c r="C10" s="163">
        <v>55744.22</v>
      </c>
      <c r="D10" s="163">
        <v>10155</v>
      </c>
      <c r="E10" s="163">
        <f t="shared" si="0"/>
        <v>70117.679999999993</v>
      </c>
      <c r="F10" s="163"/>
      <c r="G10" s="163">
        <v>84996</v>
      </c>
    </row>
    <row r="11" spans="1:7" x14ac:dyDescent="0.2">
      <c r="A11" s="3">
        <v>1997</v>
      </c>
      <c r="B11" s="163">
        <v>4031.48</v>
      </c>
      <c r="C11" s="163">
        <v>57216.86</v>
      </c>
      <c r="D11" s="163">
        <v>9183.2099999999991</v>
      </c>
      <c r="E11" s="163">
        <f t="shared" si="0"/>
        <v>70431.55</v>
      </c>
      <c r="F11" s="163"/>
      <c r="G11" s="163">
        <v>84996</v>
      </c>
    </row>
    <row r="12" spans="1:7" x14ac:dyDescent="0.2">
      <c r="A12" s="3">
        <v>1998</v>
      </c>
      <c r="B12" s="163">
        <v>5949.65</v>
      </c>
      <c r="C12" s="163">
        <v>92307.41</v>
      </c>
      <c r="D12" s="163">
        <v>11901.46</v>
      </c>
      <c r="E12" s="163">
        <f t="shared" si="0"/>
        <v>110158.51999999999</v>
      </c>
      <c r="F12" s="163"/>
      <c r="G12" s="163">
        <v>84996</v>
      </c>
    </row>
    <row r="13" spans="1:7" x14ac:dyDescent="0.2">
      <c r="A13" s="3">
        <v>1999</v>
      </c>
      <c r="B13" s="163">
        <v>4969.38</v>
      </c>
      <c r="C13" s="163">
        <v>80735.55</v>
      </c>
      <c r="D13" s="163">
        <v>12063</v>
      </c>
      <c r="E13" s="163">
        <f t="shared" si="0"/>
        <v>97767.930000000008</v>
      </c>
      <c r="F13" s="163"/>
      <c r="G13" s="163">
        <v>84996</v>
      </c>
    </row>
    <row r="14" spans="1:7" x14ac:dyDescent="0.2">
      <c r="A14" s="3">
        <v>2000</v>
      </c>
      <c r="B14" s="163">
        <v>5753.84</v>
      </c>
      <c r="C14" s="163">
        <v>91804.479999999996</v>
      </c>
      <c r="D14" s="163">
        <v>14119.93</v>
      </c>
      <c r="E14" s="163">
        <f t="shared" si="0"/>
        <v>111678.25</v>
      </c>
      <c r="F14" s="163"/>
      <c r="G14" s="163">
        <v>84996</v>
      </c>
    </row>
    <row r="15" spans="1:7" x14ac:dyDescent="0.2">
      <c r="A15" s="3">
        <v>2001</v>
      </c>
      <c r="B15" s="163">
        <v>5648.32</v>
      </c>
      <c r="C15" s="163">
        <v>95768.56</v>
      </c>
      <c r="D15" s="163">
        <v>14161.78</v>
      </c>
      <c r="E15" s="163">
        <f t="shared" si="0"/>
        <v>115578.66</v>
      </c>
      <c r="F15" s="163">
        <f t="shared" ref="F15:F24" si="1">AVERAGE(E6:E15)</f>
        <v>91734.354000000007</v>
      </c>
      <c r="G15" s="163">
        <v>84996</v>
      </c>
    </row>
    <row r="16" spans="1:7" x14ac:dyDescent="0.2">
      <c r="A16" s="3">
        <v>2002</v>
      </c>
      <c r="B16" s="163">
        <v>5942.01</v>
      </c>
      <c r="C16" s="163">
        <v>97289.919999999998</v>
      </c>
      <c r="D16" s="163">
        <v>14404.76</v>
      </c>
      <c r="E16" s="163">
        <f t="shared" si="0"/>
        <v>117636.68999999999</v>
      </c>
      <c r="F16" s="163">
        <f t="shared" si="1"/>
        <v>96247.252999999997</v>
      </c>
      <c r="G16" s="163">
        <v>84996</v>
      </c>
    </row>
    <row r="17" spans="1:7" x14ac:dyDescent="0.2">
      <c r="A17" s="3">
        <v>2003</v>
      </c>
      <c r="B17" s="163">
        <v>5610.43</v>
      </c>
      <c r="C17" s="163">
        <v>93256.33</v>
      </c>
      <c r="D17" s="163">
        <v>14493.75</v>
      </c>
      <c r="E17" s="163">
        <f t="shared" si="0"/>
        <v>113360.51000000001</v>
      </c>
      <c r="F17" s="163">
        <f t="shared" si="1"/>
        <v>100910.923</v>
      </c>
      <c r="G17" s="163">
        <v>84996</v>
      </c>
    </row>
    <row r="18" spans="1:7" x14ac:dyDescent="0.2">
      <c r="A18" s="3">
        <v>2004</v>
      </c>
      <c r="B18" s="163">
        <v>4140.8999999999996</v>
      </c>
      <c r="C18" s="163">
        <v>75183.56</v>
      </c>
      <c r="D18" s="163">
        <v>10207.450000000001</v>
      </c>
      <c r="E18" s="163">
        <f t="shared" si="0"/>
        <v>89531.909999999989</v>
      </c>
      <c r="F18" s="163">
        <f t="shared" si="1"/>
        <v>98671.738999999987</v>
      </c>
      <c r="G18" s="163">
        <v>84996</v>
      </c>
    </row>
    <row r="19" spans="1:7" x14ac:dyDescent="0.2">
      <c r="A19" s="3">
        <v>2005</v>
      </c>
      <c r="B19" s="163">
        <v>4976.04</v>
      </c>
      <c r="C19" s="163">
        <v>75691.09</v>
      </c>
      <c r="D19" s="163">
        <v>13106.65</v>
      </c>
      <c r="E19" s="163">
        <f t="shared" si="0"/>
        <v>93773.779999999984</v>
      </c>
      <c r="F19" s="163">
        <f t="shared" si="1"/>
        <v>99003.547999999995</v>
      </c>
      <c r="G19" s="163">
        <v>84996</v>
      </c>
    </row>
    <row r="20" spans="1:7" x14ac:dyDescent="0.2">
      <c r="A20" s="3">
        <v>2006</v>
      </c>
      <c r="B20" s="163">
        <v>5054.05</v>
      </c>
      <c r="C20" s="163">
        <v>89776.4</v>
      </c>
      <c r="D20" s="163">
        <v>13980.04</v>
      </c>
      <c r="E20" s="163">
        <f t="shared" si="0"/>
        <v>108810.48999999999</v>
      </c>
      <c r="F20" s="163">
        <f t="shared" si="1"/>
        <v>102872.829</v>
      </c>
      <c r="G20" s="163">
        <v>84996</v>
      </c>
    </row>
    <row r="21" spans="1:7" x14ac:dyDescent="0.2">
      <c r="A21" s="3">
        <v>2007</v>
      </c>
      <c r="B21" s="163">
        <v>4669.3599999999997</v>
      </c>
      <c r="C21" s="163">
        <v>69917.7</v>
      </c>
      <c r="D21" s="163">
        <v>11371.47</v>
      </c>
      <c r="E21" s="163">
        <f t="shared" si="0"/>
        <v>85958.53</v>
      </c>
      <c r="F21" s="163">
        <f t="shared" si="1"/>
        <v>104425.527</v>
      </c>
      <c r="G21" s="163">
        <v>84996</v>
      </c>
    </row>
    <row r="22" spans="1:7" x14ac:dyDescent="0.2">
      <c r="A22" s="3">
        <v>2008</v>
      </c>
      <c r="B22" s="163">
        <v>4197.75</v>
      </c>
      <c r="C22" s="163">
        <v>79867.77</v>
      </c>
      <c r="D22" s="163">
        <v>10089.049999999999</v>
      </c>
      <c r="E22" s="163">
        <f t="shared" si="0"/>
        <v>94154.57</v>
      </c>
      <c r="F22" s="163">
        <f t="shared" si="1"/>
        <v>102825.13200000001</v>
      </c>
      <c r="G22" s="163">
        <v>84996</v>
      </c>
    </row>
    <row r="23" spans="1:7" x14ac:dyDescent="0.2">
      <c r="A23" s="3">
        <v>2009</v>
      </c>
      <c r="B23" s="163">
        <v>4309.47</v>
      </c>
      <c r="C23" s="163">
        <v>75606.8</v>
      </c>
      <c r="D23" s="163">
        <v>11554.53</v>
      </c>
      <c r="E23" s="163">
        <f t="shared" si="0"/>
        <v>91470.8</v>
      </c>
      <c r="F23" s="163">
        <f t="shared" si="1"/>
        <v>102195.41900000002</v>
      </c>
      <c r="G23" s="163">
        <v>84996</v>
      </c>
    </row>
    <row r="24" spans="1:7" x14ac:dyDescent="0.2">
      <c r="A24" s="3">
        <v>2010</v>
      </c>
      <c r="B24" s="163">
        <v>5295.54</v>
      </c>
      <c r="C24" s="163">
        <v>83522.09</v>
      </c>
      <c r="D24" s="163">
        <v>14324.77</v>
      </c>
      <c r="E24" s="163">
        <f t="shared" si="0"/>
        <v>103142.39999999999</v>
      </c>
      <c r="F24" s="163">
        <f t="shared" si="1"/>
        <v>101341.834</v>
      </c>
      <c r="G24" s="163">
        <v>84996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29"/>
  <sheetViews>
    <sheetView workbookViewId="0">
      <selection activeCell="D35" sqref="D35"/>
    </sheetView>
  </sheetViews>
  <sheetFormatPr defaultRowHeight="12.75" x14ac:dyDescent="0.2"/>
  <cols>
    <col min="1" max="1" width="9.140625" style="3"/>
    <col min="2" max="2" width="19.28515625" style="3" bestFit="1" customWidth="1"/>
    <col min="3" max="3" width="22.28515625" style="3" bestFit="1" customWidth="1"/>
    <col min="4" max="4" width="19.5703125" style="3" bestFit="1" customWidth="1"/>
    <col min="5" max="16384" width="9.140625" style="3"/>
  </cols>
  <sheetData>
    <row r="1" spans="1:4" x14ac:dyDescent="0.2">
      <c r="A1" s="3" t="s">
        <v>0</v>
      </c>
      <c r="B1" s="3" t="s">
        <v>26</v>
      </c>
      <c r="C1" s="3" t="s">
        <v>27</v>
      </c>
      <c r="D1" s="3" t="s">
        <v>28</v>
      </c>
    </row>
    <row r="2" spans="1:4" x14ac:dyDescent="0.2">
      <c r="A2" s="3">
        <v>1987</v>
      </c>
      <c r="B2" s="167">
        <v>22.6</v>
      </c>
    </row>
    <row r="3" spans="1:4" x14ac:dyDescent="0.2">
      <c r="A3" s="3">
        <v>1988</v>
      </c>
      <c r="B3" s="167">
        <v>46.8</v>
      </c>
    </row>
    <row r="4" spans="1:4" x14ac:dyDescent="0.2">
      <c r="A4" s="3">
        <v>1989</v>
      </c>
      <c r="B4" s="167">
        <v>11.4</v>
      </c>
    </row>
    <row r="5" spans="1:4" x14ac:dyDescent="0.2">
      <c r="A5" s="3">
        <v>1990</v>
      </c>
      <c r="B5" s="167">
        <v>16.2</v>
      </c>
    </row>
    <row r="6" spans="1:4" x14ac:dyDescent="0.2">
      <c r="A6" s="3">
        <v>1991</v>
      </c>
      <c r="B6" s="167">
        <v>8.2799999999999994</v>
      </c>
    </row>
    <row r="7" spans="1:4" x14ac:dyDescent="0.2">
      <c r="A7" s="3">
        <v>1992</v>
      </c>
      <c r="B7" s="167">
        <v>6.48</v>
      </c>
    </row>
    <row r="8" spans="1:4" x14ac:dyDescent="0.2">
      <c r="A8" s="3">
        <v>1993</v>
      </c>
      <c r="B8" s="167">
        <v>31.8</v>
      </c>
    </row>
    <row r="9" spans="1:4" x14ac:dyDescent="0.2">
      <c r="A9" s="3">
        <v>1994</v>
      </c>
      <c r="B9" s="167">
        <v>41.4</v>
      </c>
    </row>
    <row r="10" spans="1:4" x14ac:dyDescent="0.2">
      <c r="A10" s="3">
        <v>1995</v>
      </c>
      <c r="B10" s="167">
        <v>14.4</v>
      </c>
    </row>
    <row r="11" spans="1:4" x14ac:dyDescent="0.2">
      <c r="A11" s="3">
        <v>1996</v>
      </c>
      <c r="B11" s="167">
        <v>22.1</v>
      </c>
      <c r="C11" s="167">
        <f>AVERAGE(B2:B11)</f>
        <v>22.146000000000004</v>
      </c>
      <c r="D11" s="3">
        <v>25</v>
      </c>
    </row>
    <row r="12" spans="1:4" x14ac:dyDescent="0.2">
      <c r="A12" s="3">
        <v>1997</v>
      </c>
      <c r="B12" s="167">
        <v>45</v>
      </c>
      <c r="C12" s="167">
        <f t="shared" ref="C12:C27" si="0">AVERAGE(B3:B12)</f>
        <v>24.385999999999999</v>
      </c>
      <c r="D12" s="3">
        <v>25</v>
      </c>
    </row>
    <row r="13" spans="1:4" x14ac:dyDescent="0.2">
      <c r="A13" s="3">
        <v>1998</v>
      </c>
      <c r="B13" s="167">
        <v>71</v>
      </c>
      <c r="C13" s="167">
        <f t="shared" si="0"/>
        <v>26.806000000000001</v>
      </c>
      <c r="D13" s="3">
        <v>25</v>
      </c>
    </row>
    <row r="14" spans="1:4" x14ac:dyDescent="0.2">
      <c r="A14" s="3">
        <v>1999</v>
      </c>
      <c r="B14" s="167">
        <v>45</v>
      </c>
      <c r="C14" s="167">
        <f t="shared" si="0"/>
        <v>30.165999999999997</v>
      </c>
      <c r="D14" s="3">
        <v>25</v>
      </c>
    </row>
    <row r="15" spans="1:4" x14ac:dyDescent="0.2">
      <c r="A15" s="3">
        <v>2000</v>
      </c>
      <c r="B15" s="167">
        <v>37.5</v>
      </c>
      <c r="C15" s="167">
        <f t="shared" si="0"/>
        <v>32.296000000000006</v>
      </c>
      <c r="D15" s="3">
        <v>25</v>
      </c>
    </row>
    <row r="16" spans="1:4" x14ac:dyDescent="0.2">
      <c r="A16" s="3">
        <v>2001</v>
      </c>
      <c r="B16" s="167">
        <v>34.299999999999997</v>
      </c>
      <c r="C16" s="167">
        <f t="shared" si="0"/>
        <v>34.898000000000003</v>
      </c>
      <c r="D16" s="3">
        <v>25</v>
      </c>
    </row>
    <row r="17" spans="1:4" x14ac:dyDescent="0.2">
      <c r="A17" s="3">
        <v>2002</v>
      </c>
      <c r="B17" s="167">
        <v>17.8</v>
      </c>
      <c r="C17" s="167">
        <f t="shared" si="0"/>
        <v>36.030000000000008</v>
      </c>
      <c r="D17" s="3">
        <v>25</v>
      </c>
    </row>
    <row r="18" spans="1:4" x14ac:dyDescent="0.2">
      <c r="A18" s="3">
        <v>2003</v>
      </c>
      <c r="B18" s="167">
        <v>14.7</v>
      </c>
      <c r="C18" s="167">
        <f t="shared" si="0"/>
        <v>34.32</v>
      </c>
      <c r="D18" s="3">
        <v>25</v>
      </c>
    </row>
    <row r="19" spans="1:4" x14ac:dyDescent="0.2">
      <c r="A19" s="3">
        <v>2004</v>
      </c>
      <c r="B19" s="167">
        <v>9.1300000000000008</v>
      </c>
      <c r="C19" s="167">
        <f t="shared" si="0"/>
        <v>31.093</v>
      </c>
      <c r="D19" s="3">
        <v>25</v>
      </c>
    </row>
    <row r="20" spans="1:4" x14ac:dyDescent="0.2">
      <c r="A20" s="3">
        <v>2005</v>
      </c>
      <c r="B20" s="167">
        <v>15.3</v>
      </c>
      <c r="C20" s="167">
        <f t="shared" si="0"/>
        <v>31.183</v>
      </c>
      <c r="D20" s="3">
        <v>25</v>
      </c>
    </row>
    <row r="21" spans="1:4" x14ac:dyDescent="0.2">
      <c r="A21" s="3">
        <v>2006</v>
      </c>
      <c r="B21" s="167">
        <v>13.4</v>
      </c>
      <c r="C21" s="167">
        <f t="shared" si="0"/>
        <v>30.312999999999999</v>
      </c>
      <c r="D21" s="3">
        <v>25</v>
      </c>
    </row>
    <row r="22" spans="1:4" x14ac:dyDescent="0.2">
      <c r="A22" s="3">
        <v>2007</v>
      </c>
      <c r="B22" s="167">
        <v>14.91</v>
      </c>
      <c r="C22" s="167">
        <f t="shared" si="0"/>
        <v>27.304000000000002</v>
      </c>
      <c r="D22" s="3">
        <v>25</v>
      </c>
    </row>
    <row r="23" spans="1:4" x14ac:dyDescent="0.2">
      <c r="A23" s="3">
        <v>2008</v>
      </c>
      <c r="B23" s="168">
        <v>47.8</v>
      </c>
      <c r="C23" s="167">
        <f t="shared" si="0"/>
        <v>24.983999999999998</v>
      </c>
      <c r="D23" s="3">
        <v>25</v>
      </c>
    </row>
    <row r="24" spans="1:4" x14ac:dyDescent="0.2">
      <c r="A24" s="3">
        <v>2009</v>
      </c>
      <c r="B24" s="167">
        <v>34.6</v>
      </c>
      <c r="C24" s="167">
        <f t="shared" si="0"/>
        <v>23.943999999999996</v>
      </c>
      <c r="D24" s="3">
        <v>25</v>
      </c>
    </row>
    <row r="25" spans="1:4" x14ac:dyDescent="0.2">
      <c r="A25" s="3">
        <v>2010</v>
      </c>
      <c r="B25" s="167">
        <v>40.71</v>
      </c>
      <c r="C25" s="167">
        <f t="shared" si="0"/>
        <v>24.264999999999997</v>
      </c>
      <c r="D25" s="3">
        <v>25</v>
      </c>
    </row>
    <row r="26" spans="1:4" x14ac:dyDescent="0.2">
      <c r="A26" s="3">
        <v>2011</v>
      </c>
      <c r="B26" s="167">
        <v>30.3</v>
      </c>
      <c r="C26" s="167">
        <f t="shared" si="0"/>
        <v>23.865000000000002</v>
      </c>
      <c r="D26" s="3">
        <v>25</v>
      </c>
    </row>
    <row r="27" spans="1:4" x14ac:dyDescent="0.2">
      <c r="A27" s="3">
        <v>2012</v>
      </c>
      <c r="B27" s="169">
        <v>12.1</v>
      </c>
      <c r="C27" s="167">
        <f t="shared" si="0"/>
        <v>23.295000000000002</v>
      </c>
      <c r="D27" s="3">
        <v>25</v>
      </c>
    </row>
    <row r="29" spans="1:4" x14ac:dyDescent="0.2">
      <c r="A29" s="170" t="s">
        <v>29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74"/>
  <sheetViews>
    <sheetView workbookViewId="0">
      <selection activeCell="B4" sqref="B4"/>
    </sheetView>
  </sheetViews>
  <sheetFormatPr defaultRowHeight="12.75" x14ac:dyDescent="0.2"/>
  <cols>
    <col min="1" max="2" width="9.140625" style="3"/>
    <col min="3" max="3" width="9.85546875" style="3" bestFit="1" customWidth="1"/>
    <col min="4" max="4" width="12.28515625" style="3" bestFit="1" customWidth="1"/>
    <col min="5" max="5" width="9.140625" style="3"/>
    <col min="6" max="6" width="14" style="3" bestFit="1" customWidth="1"/>
    <col min="7" max="7" width="16" style="3" bestFit="1" customWidth="1"/>
    <col min="8" max="16384" width="9.140625" style="3"/>
  </cols>
  <sheetData>
    <row r="1" spans="1: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">
      <c r="A2" s="1">
        <v>1939</v>
      </c>
      <c r="B2" s="1"/>
      <c r="C2" s="1">
        <v>10.51</v>
      </c>
      <c r="D2" s="1"/>
      <c r="E2" s="1"/>
      <c r="F2" s="2">
        <f>AVERAGE(B2:E2)</f>
        <v>10.51</v>
      </c>
      <c r="G2" s="2">
        <v>24.33</v>
      </c>
    </row>
    <row r="3" spans="1:7" x14ac:dyDescent="0.2">
      <c r="A3" s="1">
        <v>1940</v>
      </c>
      <c r="B3" s="1"/>
      <c r="C3" s="1">
        <v>24.74</v>
      </c>
      <c r="D3" s="1"/>
      <c r="E3" s="1"/>
      <c r="F3" s="2">
        <f t="shared" ref="F3:F66" si="0">AVERAGE(B3:E3)</f>
        <v>24.74</v>
      </c>
      <c r="G3" s="2">
        <v>24.33</v>
      </c>
    </row>
    <row r="4" spans="1:7" x14ac:dyDescent="0.2">
      <c r="A4" s="1">
        <v>1941</v>
      </c>
      <c r="B4" s="1"/>
      <c r="C4" s="1">
        <v>26.98</v>
      </c>
      <c r="D4" s="1"/>
      <c r="E4" s="1"/>
      <c r="F4" s="2">
        <f t="shared" si="0"/>
        <v>26.98</v>
      </c>
      <c r="G4" s="2">
        <v>24.33</v>
      </c>
    </row>
    <row r="5" spans="1:7" x14ac:dyDescent="0.2">
      <c r="A5" s="1">
        <v>1942</v>
      </c>
      <c r="B5" s="1"/>
      <c r="C5" s="1">
        <v>29.5</v>
      </c>
      <c r="D5" s="1"/>
      <c r="E5" s="1"/>
      <c r="F5" s="2">
        <f t="shared" si="0"/>
        <v>29.5</v>
      </c>
      <c r="G5" s="2">
        <v>24.33</v>
      </c>
    </row>
    <row r="6" spans="1:7" x14ac:dyDescent="0.2">
      <c r="A6" s="1">
        <v>1943</v>
      </c>
      <c r="B6" s="1"/>
      <c r="C6" s="1">
        <v>17.05</v>
      </c>
      <c r="D6" s="1"/>
      <c r="E6" s="1"/>
      <c r="F6" s="2">
        <f t="shared" si="0"/>
        <v>17.05</v>
      </c>
      <c r="G6" s="2">
        <v>24.33</v>
      </c>
    </row>
    <row r="7" spans="1:7" x14ac:dyDescent="0.2">
      <c r="A7" s="1">
        <v>1944</v>
      </c>
      <c r="B7" s="1"/>
      <c r="C7" s="1">
        <v>29.33</v>
      </c>
      <c r="D7" s="1"/>
      <c r="E7" s="1"/>
      <c r="F7" s="2">
        <f t="shared" si="0"/>
        <v>29.33</v>
      </c>
      <c r="G7" s="2">
        <v>24.33</v>
      </c>
    </row>
    <row r="8" spans="1:7" x14ac:dyDescent="0.2">
      <c r="A8" s="1">
        <v>1945</v>
      </c>
      <c r="B8" s="1"/>
      <c r="C8" s="1">
        <v>22.66</v>
      </c>
      <c r="D8" s="1"/>
      <c r="E8" s="1"/>
      <c r="F8" s="2">
        <f t="shared" si="0"/>
        <v>22.66</v>
      </c>
      <c r="G8" s="2">
        <v>24.33</v>
      </c>
    </row>
    <row r="9" spans="1:7" x14ac:dyDescent="0.2">
      <c r="A9" s="1">
        <v>1946</v>
      </c>
      <c r="B9" s="1"/>
      <c r="C9" s="1">
        <v>18.190000000000001</v>
      </c>
      <c r="D9" s="1"/>
      <c r="E9" s="1"/>
      <c r="F9" s="2">
        <f t="shared" si="0"/>
        <v>18.190000000000001</v>
      </c>
      <c r="G9" s="2">
        <v>24.33</v>
      </c>
    </row>
    <row r="10" spans="1:7" x14ac:dyDescent="0.2">
      <c r="A10" s="1">
        <v>1947</v>
      </c>
      <c r="B10" s="1"/>
      <c r="C10" s="1">
        <v>22.03</v>
      </c>
      <c r="D10" s="1"/>
      <c r="E10" s="1"/>
      <c r="F10" s="2">
        <f t="shared" si="0"/>
        <v>22.03</v>
      </c>
      <c r="G10" s="2">
        <v>24.33</v>
      </c>
    </row>
    <row r="11" spans="1:7" x14ac:dyDescent="0.2">
      <c r="A11" s="1">
        <v>1948</v>
      </c>
      <c r="B11" s="1"/>
      <c r="C11" s="1">
        <v>27.73</v>
      </c>
      <c r="D11" s="1"/>
      <c r="E11" s="1"/>
      <c r="F11" s="2">
        <f t="shared" si="0"/>
        <v>27.73</v>
      </c>
      <c r="G11" s="2">
        <v>24.33</v>
      </c>
    </row>
    <row r="12" spans="1:7" x14ac:dyDescent="0.2">
      <c r="A12" s="1">
        <v>1949</v>
      </c>
      <c r="B12" s="1"/>
      <c r="C12" s="1"/>
      <c r="D12" s="1">
        <v>27.1</v>
      </c>
      <c r="E12" s="1">
        <v>25.21</v>
      </c>
      <c r="F12" s="2">
        <f t="shared" si="0"/>
        <v>26.155000000000001</v>
      </c>
      <c r="G12" s="2">
        <v>24.33</v>
      </c>
    </row>
    <row r="13" spans="1:7" x14ac:dyDescent="0.2">
      <c r="A13" s="1">
        <v>1950</v>
      </c>
      <c r="B13" s="1">
        <v>16.8</v>
      </c>
      <c r="C13" s="1"/>
      <c r="D13" s="1">
        <v>19.28</v>
      </c>
      <c r="E13" s="1">
        <v>21.38</v>
      </c>
      <c r="F13" s="2">
        <f t="shared" si="0"/>
        <v>19.153333333333332</v>
      </c>
      <c r="G13" s="2">
        <v>24.33</v>
      </c>
    </row>
    <row r="14" spans="1:7" x14ac:dyDescent="0.2">
      <c r="A14" s="1">
        <v>1951</v>
      </c>
      <c r="B14" s="1">
        <v>33.69</v>
      </c>
      <c r="C14" s="1">
        <v>33.22</v>
      </c>
      <c r="D14" s="1">
        <v>33.299999999999997</v>
      </c>
      <c r="E14" s="1">
        <v>28.73</v>
      </c>
      <c r="F14" s="2">
        <f t="shared" si="0"/>
        <v>32.234999999999999</v>
      </c>
      <c r="G14" s="2">
        <v>24.33</v>
      </c>
    </row>
    <row r="15" spans="1:7" x14ac:dyDescent="0.2">
      <c r="A15" s="1">
        <v>1952</v>
      </c>
      <c r="B15" s="1">
        <v>14.73</v>
      </c>
      <c r="C15" s="1">
        <v>16.87</v>
      </c>
      <c r="D15" s="1">
        <v>13.59</v>
      </c>
      <c r="E15" s="1">
        <v>17.309999999999999</v>
      </c>
      <c r="F15" s="2">
        <f t="shared" si="0"/>
        <v>15.625</v>
      </c>
      <c r="G15" s="2">
        <v>24.33</v>
      </c>
    </row>
    <row r="16" spans="1:7" x14ac:dyDescent="0.2">
      <c r="A16" s="1">
        <v>1953</v>
      </c>
      <c r="B16" s="1">
        <v>14.9</v>
      </c>
      <c r="C16" s="1">
        <v>16.62</v>
      </c>
      <c r="D16" s="1">
        <v>15.52</v>
      </c>
      <c r="E16" s="1">
        <v>20.84</v>
      </c>
      <c r="F16" s="2">
        <f t="shared" si="0"/>
        <v>16.970000000000002</v>
      </c>
      <c r="G16" s="2">
        <v>24.33</v>
      </c>
    </row>
    <row r="17" spans="1:7" x14ac:dyDescent="0.2">
      <c r="A17" s="1">
        <v>1954</v>
      </c>
      <c r="B17" s="1">
        <v>10.61</v>
      </c>
      <c r="C17" s="1">
        <v>11.28</v>
      </c>
      <c r="D17" s="1">
        <v>14.46</v>
      </c>
      <c r="E17" s="1">
        <v>18.28</v>
      </c>
      <c r="F17" s="2">
        <f t="shared" si="0"/>
        <v>13.657500000000001</v>
      </c>
      <c r="G17" s="2">
        <v>24.33</v>
      </c>
    </row>
    <row r="18" spans="1:7" x14ac:dyDescent="0.2">
      <c r="A18" s="1">
        <v>1955</v>
      </c>
      <c r="B18" s="1">
        <v>17.3</v>
      </c>
      <c r="C18" s="1">
        <v>23.96</v>
      </c>
      <c r="D18" s="1">
        <v>20.04</v>
      </c>
      <c r="E18" s="1">
        <v>19.43</v>
      </c>
      <c r="F18" s="2">
        <f t="shared" si="0"/>
        <v>20.182500000000001</v>
      </c>
      <c r="G18" s="2">
        <v>24.33</v>
      </c>
    </row>
    <row r="19" spans="1:7" x14ac:dyDescent="0.2">
      <c r="A19" s="1">
        <v>1956</v>
      </c>
      <c r="B19" s="1">
        <v>10.82</v>
      </c>
      <c r="C19" s="1">
        <v>12.17</v>
      </c>
      <c r="D19" s="1">
        <v>11.19</v>
      </c>
      <c r="E19" s="1">
        <v>14.67</v>
      </c>
      <c r="F19" s="2">
        <f t="shared" si="0"/>
        <v>12.2125</v>
      </c>
      <c r="G19" s="2">
        <v>24.33</v>
      </c>
    </row>
    <row r="20" spans="1:7" x14ac:dyDescent="0.2">
      <c r="A20" s="1">
        <v>1957</v>
      </c>
      <c r="B20" s="1">
        <v>28.71</v>
      </c>
      <c r="C20" s="1">
        <v>32.159999999999997</v>
      </c>
      <c r="D20" s="1">
        <v>38.090000000000003</v>
      </c>
      <c r="E20" s="1"/>
      <c r="F20" s="2">
        <f t="shared" si="0"/>
        <v>32.986666666666672</v>
      </c>
      <c r="G20" s="2">
        <v>24.33</v>
      </c>
    </row>
    <row r="21" spans="1:7" x14ac:dyDescent="0.2">
      <c r="A21" s="1">
        <v>1958</v>
      </c>
      <c r="B21" s="1">
        <v>28.17</v>
      </c>
      <c r="C21" s="1">
        <v>24.91</v>
      </c>
      <c r="D21" s="1">
        <v>29.53</v>
      </c>
      <c r="E21" s="1">
        <v>33.18</v>
      </c>
      <c r="F21" s="2">
        <f t="shared" si="0"/>
        <v>28.947499999999998</v>
      </c>
      <c r="G21" s="2">
        <v>24.33</v>
      </c>
    </row>
    <row r="22" spans="1:7" x14ac:dyDescent="0.2">
      <c r="A22" s="1">
        <v>1959</v>
      </c>
      <c r="B22" s="1">
        <v>26.92</v>
      </c>
      <c r="C22" s="1">
        <v>23.62</v>
      </c>
      <c r="D22" s="1">
        <v>21.77</v>
      </c>
      <c r="E22" s="1">
        <v>30.03</v>
      </c>
      <c r="F22" s="2">
        <f t="shared" si="0"/>
        <v>25.585000000000001</v>
      </c>
      <c r="G22" s="2">
        <v>24.33</v>
      </c>
    </row>
    <row r="23" spans="1:7" x14ac:dyDescent="0.2">
      <c r="A23" s="1">
        <v>1960</v>
      </c>
      <c r="B23" s="1">
        <v>24.23</v>
      </c>
      <c r="C23" s="1">
        <v>23.97</v>
      </c>
      <c r="D23" s="1">
        <v>21.61</v>
      </c>
      <c r="E23" s="1">
        <v>25.5</v>
      </c>
      <c r="F23" s="2">
        <f t="shared" si="0"/>
        <v>23.827500000000001</v>
      </c>
      <c r="G23" s="2">
        <v>24.33</v>
      </c>
    </row>
    <row r="24" spans="1:7" x14ac:dyDescent="0.2">
      <c r="A24" s="1">
        <v>1961</v>
      </c>
      <c r="B24" s="1">
        <v>25.47</v>
      </c>
      <c r="C24" s="1">
        <v>22.67</v>
      </c>
      <c r="D24" s="1">
        <v>23.96</v>
      </c>
      <c r="E24" s="1">
        <v>25.45</v>
      </c>
      <c r="F24" s="2">
        <f t="shared" si="0"/>
        <v>24.387499999999999</v>
      </c>
      <c r="G24" s="2">
        <v>24.33</v>
      </c>
    </row>
    <row r="25" spans="1:7" x14ac:dyDescent="0.2">
      <c r="A25" s="1">
        <v>1962</v>
      </c>
      <c r="B25" s="1">
        <v>29.7</v>
      </c>
      <c r="C25" s="1">
        <v>26.12</v>
      </c>
      <c r="D25" s="1">
        <v>30.72</v>
      </c>
      <c r="E25" s="1">
        <v>25.07</v>
      </c>
      <c r="F25" s="2">
        <f t="shared" si="0"/>
        <v>27.902499999999996</v>
      </c>
      <c r="G25" s="2">
        <v>24.33</v>
      </c>
    </row>
    <row r="26" spans="1:7" x14ac:dyDescent="0.2">
      <c r="A26" s="1">
        <v>1963</v>
      </c>
      <c r="B26" s="1">
        <v>23.93</v>
      </c>
      <c r="C26" s="1">
        <v>17.559999999999999</v>
      </c>
      <c r="D26" s="1">
        <v>20.309999999999999</v>
      </c>
      <c r="E26" s="1">
        <v>21.12</v>
      </c>
      <c r="F26" s="2">
        <f t="shared" si="0"/>
        <v>20.73</v>
      </c>
      <c r="G26" s="2">
        <v>24.33</v>
      </c>
    </row>
    <row r="27" spans="1:7" x14ac:dyDescent="0.2">
      <c r="A27" s="1">
        <v>1964</v>
      </c>
      <c r="B27" s="1"/>
      <c r="C27" s="1">
        <v>15.21</v>
      </c>
      <c r="D27" s="1">
        <v>21.52</v>
      </c>
      <c r="E27" s="1">
        <v>19.079999999999998</v>
      </c>
      <c r="F27" s="2">
        <f t="shared" si="0"/>
        <v>18.603333333333335</v>
      </c>
      <c r="G27" s="2">
        <v>24.33</v>
      </c>
    </row>
    <row r="28" spans="1:7" x14ac:dyDescent="0.2">
      <c r="A28" s="1">
        <v>1965</v>
      </c>
      <c r="B28" s="1"/>
      <c r="C28" s="1">
        <v>22.33</v>
      </c>
      <c r="D28" s="1">
        <v>25.69</v>
      </c>
      <c r="E28" s="1">
        <v>31.23</v>
      </c>
      <c r="F28" s="2">
        <f t="shared" si="0"/>
        <v>26.416666666666668</v>
      </c>
      <c r="G28" s="2">
        <v>24.33</v>
      </c>
    </row>
    <row r="29" spans="1:7" x14ac:dyDescent="0.2">
      <c r="A29" s="1">
        <v>1966</v>
      </c>
      <c r="B29" s="1">
        <v>14</v>
      </c>
      <c r="C29" s="1">
        <v>13.46</v>
      </c>
      <c r="D29" s="1">
        <v>9.2899999999999991</v>
      </c>
      <c r="E29" s="1">
        <v>17.32</v>
      </c>
      <c r="F29" s="2">
        <f t="shared" si="0"/>
        <v>13.5175</v>
      </c>
      <c r="G29" s="2">
        <v>24.33</v>
      </c>
    </row>
    <row r="30" spans="1:7" x14ac:dyDescent="0.2">
      <c r="A30" s="1">
        <v>1967</v>
      </c>
      <c r="B30" s="1">
        <v>19.989999999999998</v>
      </c>
      <c r="C30" s="1">
        <v>21.69</v>
      </c>
      <c r="D30" s="1">
        <v>18.88</v>
      </c>
      <c r="E30" s="1">
        <v>24.94</v>
      </c>
      <c r="F30" s="2">
        <f t="shared" si="0"/>
        <v>21.375</v>
      </c>
      <c r="G30" s="2">
        <v>24.33</v>
      </c>
    </row>
    <row r="31" spans="1:7" x14ac:dyDescent="0.2">
      <c r="A31" s="1">
        <v>1968</v>
      </c>
      <c r="B31" s="1">
        <v>29.32</v>
      </c>
      <c r="C31" s="1">
        <v>24.33</v>
      </c>
      <c r="D31" s="1">
        <v>20.43</v>
      </c>
      <c r="E31" s="1">
        <v>21.23</v>
      </c>
      <c r="F31" s="2">
        <f t="shared" si="0"/>
        <v>23.827500000000001</v>
      </c>
      <c r="G31" s="2">
        <v>24.33</v>
      </c>
    </row>
    <row r="32" spans="1:7" x14ac:dyDescent="0.2">
      <c r="A32" s="1">
        <v>1969</v>
      </c>
      <c r="B32" s="1">
        <v>33.520000000000003</v>
      </c>
      <c r="C32" s="1">
        <v>30.52</v>
      </c>
      <c r="D32" s="1">
        <v>29.42</v>
      </c>
      <c r="E32" s="1">
        <v>29.47</v>
      </c>
      <c r="F32" s="2">
        <f t="shared" si="0"/>
        <v>30.732500000000002</v>
      </c>
      <c r="G32" s="2">
        <v>24.33</v>
      </c>
    </row>
    <row r="33" spans="1:7" x14ac:dyDescent="0.2">
      <c r="A33" s="1">
        <v>1970</v>
      </c>
      <c r="B33" s="1">
        <v>17.87</v>
      </c>
      <c r="C33" s="1">
        <v>12.07</v>
      </c>
      <c r="D33" s="1">
        <v>16.420000000000002</v>
      </c>
      <c r="E33" s="1">
        <v>20.12</v>
      </c>
      <c r="F33" s="2">
        <f t="shared" si="0"/>
        <v>16.62</v>
      </c>
      <c r="G33" s="2">
        <v>24.33</v>
      </c>
    </row>
    <row r="34" spans="1:7" x14ac:dyDescent="0.2">
      <c r="A34" s="1">
        <v>1971</v>
      </c>
      <c r="B34" s="1">
        <v>30.45</v>
      </c>
      <c r="C34" s="1">
        <v>26.82</v>
      </c>
      <c r="D34" s="1">
        <v>29.42</v>
      </c>
      <c r="E34" s="1">
        <v>24.81</v>
      </c>
      <c r="F34" s="2">
        <f t="shared" si="0"/>
        <v>27.875</v>
      </c>
      <c r="G34" s="2">
        <v>24.33</v>
      </c>
    </row>
    <row r="35" spans="1:7" x14ac:dyDescent="0.2">
      <c r="A35" s="1">
        <v>1972</v>
      </c>
      <c r="B35" s="1">
        <v>29.02</v>
      </c>
      <c r="C35" s="1">
        <v>30.24</v>
      </c>
      <c r="D35" s="1">
        <v>23.61</v>
      </c>
      <c r="E35" s="1">
        <v>20.18</v>
      </c>
      <c r="F35" s="2">
        <f t="shared" si="0"/>
        <v>25.762500000000003</v>
      </c>
      <c r="G35" s="2">
        <v>24.33</v>
      </c>
    </row>
    <row r="36" spans="1:7" x14ac:dyDescent="0.2">
      <c r="A36" s="1">
        <v>1973</v>
      </c>
      <c r="B36" s="1">
        <v>43.64</v>
      </c>
      <c r="C36" s="1">
        <v>42.21</v>
      </c>
      <c r="D36" s="1">
        <v>43</v>
      </c>
      <c r="E36" s="1">
        <v>41.89</v>
      </c>
      <c r="F36" s="2">
        <f t="shared" si="0"/>
        <v>42.685000000000002</v>
      </c>
      <c r="G36" s="2">
        <v>24.33</v>
      </c>
    </row>
    <row r="37" spans="1:7" x14ac:dyDescent="0.2">
      <c r="A37" s="1">
        <v>1974</v>
      </c>
      <c r="B37" s="1">
        <v>24.37</v>
      </c>
      <c r="C37" s="1">
        <v>18.97</v>
      </c>
      <c r="D37" s="1">
        <v>18.399999999999999</v>
      </c>
      <c r="E37" s="1">
        <v>21.21</v>
      </c>
      <c r="F37" s="2">
        <f t="shared" si="0"/>
        <v>20.737500000000001</v>
      </c>
      <c r="G37" s="2">
        <v>24.33</v>
      </c>
    </row>
    <row r="38" spans="1:7" x14ac:dyDescent="0.2">
      <c r="A38" s="1">
        <v>1975</v>
      </c>
      <c r="B38" s="1">
        <v>27.31</v>
      </c>
      <c r="C38" s="1">
        <v>23.56</v>
      </c>
      <c r="D38" s="1">
        <v>23.35</v>
      </c>
      <c r="E38" s="1">
        <v>20.3</v>
      </c>
      <c r="F38" s="2">
        <f t="shared" si="0"/>
        <v>23.63</v>
      </c>
      <c r="G38" s="2">
        <v>24.33</v>
      </c>
    </row>
    <row r="39" spans="1:7" x14ac:dyDescent="0.2">
      <c r="A39" s="1">
        <v>1976</v>
      </c>
      <c r="B39" s="1">
        <v>23.68</v>
      </c>
      <c r="C39" s="1">
        <v>18.64</v>
      </c>
      <c r="D39" s="1">
        <v>19.55</v>
      </c>
      <c r="E39" s="1">
        <v>25.44</v>
      </c>
      <c r="F39" s="2">
        <f t="shared" si="0"/>
        <v>21.827500000000001</v>
      </c>
      <c r="G39" s="2">
        <v>24.33</v>
      </c>
    </row>
    <row r="40" spans="1:7" x14ac:dyDescent="0.2">
      <c r="A40" s="1">
        <v>1977</v>
      </c>
      <c r="B40" s="1">
        <v>34.5</v>
      </c>
      <c r="C40" s="1">
        <v>30.53</v>
      </c>
      <c r="D40" s="1">
        <v>22.01</v>
      </c>
      <c r="E40" s="1">
        <v>30.68</v>
      </c>
      <c r="F40" s="2">
        <f t="shared" si="0"/>
        <v>29.43</v>
      </c>
      <c r="G40" s="2">
        <v>24.33</v>
      </c>
    </row>
    <row r="41" spans="1:7" x14ac:dyDescent="0.2">
      <c r="A41" s="1">
        <v>1978</v>
      </c>
      <c r="B41" s="1">
        <v>21.98</v>
      </c>
      <c r="C41" s="1">
        <v>24.38</v>
      </c>
      <c r="D41" s="1">
        <v>22.06</v>
      </c>
      <c r="E41" s="1">
        <v>18.18</v>
      </c>
      <c r="F41" s="2">
        <f t="shared" si="0"/>
        <v>21.65</v>
      </c>
      <c r="G41" s="2">
        <v>24.33</v>
      </c>
    </row>
    <row r="42" spans="1:7" x14ac:dyDescent="0.2">
      <c r="A42" s="1">
        <v>1979</v>
      </c>
      <c r="B42" s="1"/>
      <c r="C42" s="1">
        <v>25.21</v>
      </c>
      <c r="D42" s="1">
        <v>27.95</v>
      </c>
      <c r="E42" s="1">
        <v>23.93</v>
      </c>
      <c r="F42" s="2">
        <f t="shared" si="0"/>
        <v>25.696666666666669</v>
      </c>
      <c r="G42" s="2">
        <v>24.33</v>
      </c>
    </row>
    <row r="43" spans="1:7" x14ac:dyDescent="0.2">
      <c r="A43" s="1">
        <v>1980</v>
      </c>
      <c r="B43" s="1"/>
      <c r="C43" s="1">
        <v>20.73</v>
      </c>
      <c r="D43" s="1">
        <v>22.09</v>
      </c>
      <c r="E43" s="1">
        <v>16.7</v>
      </c>
      <c r="F43" s="2">
        <f t="shared" si="0"/>
        <v>19.84</v>
      </c>
      <c r="G43" s="2">
        <v>24.33</v>
      </c>
    </row>
    <row r="44" spans="1:7" x14ac:dyDescent="0.2">
      <c r="A44" s="1">
        <v>1981</v>
      </c>
      <c r="B44" s="1">
        <v>30.36</v>
      </c>
      <c r="C44" s="1">
        <v>29.6</v>
      </c>
      <c r="D44" s="1">
        <v>29.8</v>
      </c>
      <c r="E44" s="1">
        <v>29.73</v>
      </c>
      <c r="F44" s="2">
        <f t="shared" si="0"/>
        <v>29.872500000000002</v>
      </c>
      <c r="G44" s="2">
        <v>24.33</v>
      </c>
    </row>
    <row r="45" spans="1:7" x14ac:dyDescent="0.2">
      <c r="A45" s="1">
        <v>1982</v>
      </c>
      <c r="B45" s="1">
        <v>17</v>
      </c>
      <c r="C45" s="1">
        <v>17.37</v>
      </c>
      <c r="D45" s="1">
        <v>19.87</v>
      </c>
      <c r="E45" s="1">
        <v>24.31</v>
      </c>
      <c r="F45" s="2">
        <f t="shared" si="0"/>
        <v>19.637500000000003</v>
      </c>
      <c r="G45" s="2">
        <v>24.33</v>
      </c>
    </row>
    <row r="46" spans="1:7" x14ac:dyDescent="0.2">
      <c r="A46" s="1">
        <v>1983</v>
      </c>
      <c r="B46" s="1">
        <v>25.27</v>
      </c>
      <c r="C46" s="1"/>
      <c r="D46" s="1">
        <v>25.63</v>
      </c>
      <c r="E46" s="1">
        <v>19.52</v>
      </c>
      <c r="F46" s="2">
        <f t="shared" si="0"/>
        <v>23.473333333333333</v>
      </c>
      <c r="G46" s="2">
        <v>24.33</v>
      </c>
    </row>
    <row r="47" spans="1:7" x14ac:dyDescent="0.2">
      <c r="A47" s="1">
        <v>1984</v>
      </c>
      <c r="B47" s="1">
        <v>24.97</v>
      </c>
      <c r="C47" s="1">
        <v>22.69</v>
      </c>
      <c r="D47" s="1">
        <v>23.16</v>
      </c>
      <c r="E47" s="1">
        <v>22.54</v>
      </c>
      <c r="F47" s="2">
        <f t="shared" si="0"/>
        <v>23.339999999999996</v>
      </c>
      <c r="G47" s="2">
        <v>24.33</v>
      </c>
    </row>
    <row r="48" spans="1:7" x14ac:dyDescent="0.2">
      <c r="A48" s="1">
        <v>1985</v>
      </c>
      <c r="B48" s="1">
        <v>25.73</v>
      </c>
      <c r="C48" s="1">
        <v>29.69</v>
      </c>
      <c r="D48" s="1">
        <v>27.17</v>
      </c>
      <c r="E48" s="1">
        <v>29.44</v>
      </c>
      <c r="F48" s="2">
        <f t="shared" si="0"/>
        <v>28.0075</v>
      </c>
      <c r="G48" s="2">
        <v>24.33</v>
      </c>
    </row>
    <row r="49" spans="1:7" x14ac:dyDescent="0.2">
      <c r="A49" s="1">
        <v>1986</v>
      </c>
      <c r="B49" s="1">
        <v>25.63</v>
      </c>
      <c r="C49" s="1">
        <v>23.36</v>
      </c>
      <c r="D49" s="1">
        <v>30.53</v>
      </c>
      <c r="E49" s="1">
        <v>29.68</v>
      </c>
      <c r="F49" s="2">
        <f t="shared" si="0"/>
        <v>27.299999999999997</v>
      </c>
      <c r="G49" s="2">
        <v>24.33</v>
      </c>
    </row>
    <row r="50" spans="1:7" x14ac:dyDescent="0.2">
      <c r="A50" s="1">
        <v>1987</v>
      </c>
      <c r="B50" s="1">
        <v>26.04</v>
      </c>
      <c r="C50" s="1">
        <v>29.97</v>
      </c>
      <c r="D50" s="1">
        <v>38.75</v>
      </c>
      <c r="E50" s="1">
        <v>31.75</v>
      </c>
      <c r="F50" s="2">
        <f t="shared" si="0"/>
        <v>31.627499999999998</v>
      </c>
      <c r="G50" s="2">
        <v>24.33</v>
      </c>
    </row>
    <row r="51" spans="1:7" x14ac:dyDescent="0.2">
      <c r="A51" s="1">
        <v>1988</v>
      </c>
      <c r="B51" s="1">
        <v>15.97</v>
      </c>
      <c r="C51" s="1">
        <v>16.59</v>
      </c>
      <c r="D51" s="1"/>
      <c r="E51" s="1">
        <v>14.98</v>
      </c>
      <c r="F51" s="2">
        <f t="shared" si="0"/>
        <v>15.846666666666669</v>
      </c>
      <c r="G51" s="2">
        <v>24.33</v>
      </c>
    </row>
    <row r="52" spans="1:7" x14ac:dyDescent="0.2">
      <c r="A52" s="1">
        <v>1989</v>
      </c>
      <c r="B52" s="1">
        <v>28.52</v>
      </c>
      <c r="C52" s="1">
        <v>27.27</v>
      </c>
      <c r="D52" s="1">
        <v>26.17</v>
      </c>
      <c r="E52" s="1">
        <v>22.5</v>
      </c>
      <c r="F52" s="2">
        <f t="shared" si="0"/>
        <v>26.115000000000002</v>
      </c>
      <c r="G52" s="2">
        <v>24.33</v>
      </c>
    </row>
    <row r="53" spans="1:7" x14ac:dyDescent="0.2">
      <c r="A53" s="1">
        <v>1990</v>
      </c>
      <c r="B53" s="1">
        <v>19.07</v>
      </c>
      <c r="C53" s="1">
        <v>19.059999999999999</v>
      </c>
      <c r="D53" s="1">
        <v>19.239999999999998</v>
      </c>
      <c r="E53" s="1">
        <v>31.05</v>
      </c>
      <c r="F53" s="2">
        <f t="shared" si="0"/>
        <v>22.104999999999997</v>
      </c>
      <c r="G53" s="2">
        <v>24.33</v>
      </c>
    </row>
    <row r="54" spans="1:7" x14ac:dyDescent="0.2">
      <c r="A54" s="1">
        <v>1991</v>
      </c>
      <c r="B54" s="1">
        <v>12.57</v>
      </c>
      <c r="C54" s="1">
        <v>18.77</v>
      </c>
      <c r="D54" s="1">
        <v>24.67</v>
      </c>
      <c r="E54" s="1">
        <v>15.25</v>
      </c>
      <c r="F54" s="2">
        <f t="shared" si="0"/>
        <v>17.815000000000001</v>
      </c>
      <c r="G54" s="2">
        <v>24.33</v>
      </c>
    </row>
    <row r="55" spans="1:7" x14ac:dyDescent="0.2">
      <c r="A55" s="1">
        <v>1992</v>
      </c>
      <c r="B55" s="1"/>
      <c r="C55" s="1">
        <v>26.89</v>
      </c>
      <c r="D55" s="1">
        <v>34.92</v>
      </c>
      <c r="E55" s="1">
        <v>31.47</v>
      </c>
      <c r="F55" s="2">
        <f t="shared" si="0"/>
        <v>31.093333333333334</v>
      </c>
      <c r="G55" s="2">
        <v>24.33</v>
      </c>
    </row>
    <row r="56" spans="1:7" x14ac:dyDescent="0.2">
      <c r="A56" s="1">
        <v>1993</v>
      </c>
      <c r="B56" s="1">
        <v>26.59</v>
      </c>
      <c r="C56" s="1">
        <v>31.5</v>
      </c>
      <c r="D56" s="1">
        <v>33.67</v>
      </c>
      <c r="E56" s="1">
        <v>38.729999999999997</v>
      </c>
      <c r="F56" s="2">
        <f t="shared" si="0"/>
        <v>32.622500000000002</v>
      </c>
      <c r="G56" s="2">
        <v>24.33</v>
      </c>
    </row>
    <row r="57" spans="1:7" x14ac:dyDescent="0.2">
      <c r="A57" s="1">
        <v>1994</v>
      </c>
      <c r="B57" s="1">
        <v>20.87</v>
      </c>
      <c r="C57" s="1">
        <v>21.6</v>
      </c>
      <c r="D57" s="1">
        <v>19.5</v>
      </c>
      <c r="E57" s="1">
        <v>16.989999999999998</v>
      </c>
      <c r="F57" s="2">
        <f t="shared" si="0"/>
        <v>19.739999999999998</v>
      </c>
      <c r="G57" s="2">
        <v>24.33</v>
      </c>
    </row>
    <row r="58" spans="1:7" x14ac:dyDescent="0.2">
      <c r="A58" s="1">
        <v>1995</v>
      </c>
      <c r="B58" s="1">
        <v>23.62</v>
      </c>
      <c r="C58" s="1">
        <v>24.59</v>
      </c>
      <c r="D58" s="1">
        <v>26.4</v>
      </c>
      <c r="E58" s="1">
        <v>32.04</v>
      </c>
      <c r="F58" s="2">
        <f t="shared" si="0"/>
        <v>26.662500000000001</v>
      </c>
      <c r="G58" s="2">
        <v>24.33</v>
      </c>
    </row>
    <row r="59" spans="1:7" x14ac:dyDescent="0.2">
      <c r="A59" s="1">
        <v>1996</v>
      </c>
      <c r="B59" s="1">
        <v>30.91</v>
      </c>
      <c r="C59" s="1">
        <v>31.44</v>
      </c>
      <c r="D59" s="1">
        <v>37.85</v>
      </c>
      <c r="E59" s="1">
        <v>26.49</v>
      </c>
      <c r="F59" s="2">
        <f t="shared" si="0"/>
        <v>31.672499999999999</v>
      </c>
      <c r="G59" s="2">
        <v>24.33</v>
      </c>
    </row>
    <row r="60" spans="1:7" x14ac:dyDescent="0.2">
      <c r="A60" s="1">
        <v>1997</v>
      </c>
      <c r="B60" s="1">
        <v>30.53</v>
      </c>
      <c r="C60" s="1">
        <v>31.01</v>
      </c>
      <c r="D60" s="1">
        <v>38.700000000000003</v>
      </c>
      <c r="E60" s="1">
        <v>32.619999999999997</v>
      </c>
      <c r="F60" s="2">
        <f t="shared" si="0"/>
        <v>33.215000000000003</v>
      </c>
      <c r="G60" s="2">
        <v>24.33</v>
      </c>
    </row>
    <row r="61" spans="1:7" x14ac:dyDescent="0.2">
      <c r="A61" s="1">
        <v>1998</v>
      </c>
      <c r="B61" s="1">
        <v>21.64</v>
      </c>
      <c r="C61" s="1">
        <v>22.41</v>
      </c>
      <c r="D61" s="1">
        <v>21.8</v>
      </c>
      <c r="E61" s="1">
        <v>27.99</v>
      </c>
      <c r="F61" s="2">
        <f t="shared" si="0"/>
        <v>23.459999999999997</v>
      </c>
      <c r="G61" s="2">
        <v>24.33</v>
      </c>
    </row>
    <row r="62" spans="1:7" x14ac:dyDescent="0.2">
      <c r="A62" s="1">
        <v>1999</v>
      </c>
      <c r="B62" s="1"/>
      <c r="C62" s="1">
        <v>21.66</v>
      </c>
      <c r="D62" s="1">
        <v>26.22</v>
      </c>
      <c r="E62" s="1">
        <v>29.86</v>
      </c>
      <c r="F62" s="2">
        <f t="shared" si="0"/>
        <v>25.91333333333333</v>
      </c>
      <c r="G62" s="2">
        <v>24.33</v>
      </c>
    </row>
    <row r="63" spans="1:7" x14ac:dyDescent="0.2">
      <c r="A63" s="1">
        <v>2000</v>
      </c>
      <c r="B63" s="1">
        <v>26.11</v>
      </c>
      <c r="C63" s="1">
        <v>33.520000000000003</v>
      </c>
      <c r="D63" s="1">
        <v>32.6</v>
      </c>
      <c r="E63" s="1">
        <v>29.9</v>
      </c>
      <c r="F63" s="2">
        <f t="shared" si="0"/>
        <v>30.532499999999999</v>
      </c>
      <c r="G63" s="2">
        <v>24.33</v>
      </c>
    </row>
    <row r="64" spans="1:7" x14ac:dyDescent="0.2">
      <c r="A64" s="1">
        <v>2001</v>
      </c>
      <c r="B64" s="1">
        <v>12.69</v>
      </c>
      <c r="C64" s="1">
        <v>22.14</v>
      </c>
      <c r="D64" s="1">
        <v>20.13</v>
      </c>
      <c r="E64" s="1">
        <v>25.46</v>
      </c>
      <c r="F64" s="2">
        <f t="shared" si="0"/>
        <v>20.104999999999997</v>
      </c>
      <c r="G64" s="2">
        <v>24.33</v>
      </c>
    </row>
    <row r="65" spans="1:7" x14ac:dyDescent="0.2">
      <c r="A65" s="1">
        <v>2002</v>
      </c>
      <c r="B65" s="1">
        <v>20.65</v>
      </c>
      <c r="C65" s="1">
        <v>22.33</v>
      </c>
      <c r="D65" s="1">
        <v>19.98</v>
      </c>
      <c r="E65" s="1">
        <v>30.06</v>
      </c>
      <c r="F65" s="2">
        <f t="shared" si="0"/>
        <v>23.254999999999999</v>
      </c>
      <c r="G65" s="2">
        <v>24.33</v>
      </c>
    </row>
    <row r="66" spans="1:7" x14ac:dyDescent="0.2">
      <c r="A66" s="1">
        <v>2003</v>
      </c>
      <c r="B66" s="1">
        <v>17.21</v>
      </c>
      <c r="C66" s="1">
        <v>17.920000000000002</v>
      </c>
      <c r="D66" s="1">
        <v>17.440000000000001</v>
      </c>
      <c r="E66" s="1">
        <v>24.32</v>
      </c>
      <c r="F66" s="2">
        <f t="shared" si="0"/>
        <v>19.222500000000004</v>
      </c>
      <c r="G66" s="2">
        <v>24.33</v>
      </c>
    </row>
    <row r="67" spans="1:7" x14ac:dyDescent="0.2">
      <c r="A67" s="1">
        <v>2004</v>
      </c>
      <c r="B67" s="1">
        <v>25.05</v>
      </c>
      <c r="C67" s="1">
        <v>22.21</v>
      </c>
      <c r="D67" s="1">
        <v>25.51</v>
      </c>
      <c r="E67" s="1">
        <v>33.39</v>
      </c>
      <c r="F67" s="2">
        <f t="shared" ref="F67:F73" si="1">AVERAGE(B67:E67)</f>
        <v>26.540000000000003</v>
      </c>
      <c r="G67" s="2">
        <v>24.33</v>
      </c>
    </row>
    <row r="68" spans="1:7" x14ac:dyDescent="0.2">
      <c r="A68" s="1">
        <v>2005</v>
      </c>
      <c r="B68" s="1">
        <v>29.09</v>
      </c>
      <c r="C68" s="1">
        <v>24.46</v>
      </c>
      <c r="D68" s="1">
        <v>24.58</v>
      </c>
      <c r="E68" s="1">
        <v>28.84</v>
      </c>
      <c r="F68" s="2">
        <f t="shared" si="1"/>
        <v>26.7425</v>
      </c>
      <c r="G68" s="2">
        <v>24.33</v>
      </c>
    </row>
    <row r="69" spans="1:7" x14ac:dyDescent="0.2">
      <c r="A69" s="1">
        <v>2006</v>
      </c>
      <c r="B69" s="1">
        <v>23.19</v>
      </c>
      <c r="C69" s="1"/>
      <c r="D69" s="1">
        <v>21.56</v>
      </c>
      <c r="E69" s="1">
        <v>27.08</v>
      </c>
      <c r="F69" s="2">
        <f t="shared" si="1"/>
        <v>23.943333333333332</v>
      </c>
      <c r="G69" s="2">
        <v>24.33</v>
      </c>
    </row>
    <row r="70" spans="1:7" x14ac:dyDescent="0.2">
      <c r="A70" s="1">
        <v>2007</v>
      </c>
      <c r="B70" s="1">
        <v>32.880000000000003</v>
      </c>
      <c r="C70" s="1"/>
      <c r="D70" s="1">
        <v>25.55</v>
      </c>
      <c r="E70" s="1">
        <v>42.38</v>
      </c>
      <c r="F70" s="2">
        <f t="shared" si="1"/>
        <v>33.603333333333332</v>
      </c>
      <c r="G70" s="2">
        <v>24.33</v>
      </c>
    </row>
    <row r="71" spans="1:7" x14ac:dyDescent="0.2">
      <c r="A71" s="1">
        <v>2008</v>
      </c>
      <c r="B71" s="1">
        <v>22.68</v>
      </c>
      <c r="C71" s="1"/>
      <c r="D71" s="1">
        <v>26.58</v>
      </c>
      <c r="E71" s="1">
        <v>34.450000000000003</v>
      </c>
      <c r="F71" s="2">
        <f t="shared" si="1"/>
        <v>27.903333333333336</v>
      </c>
      <c r="G71" s="2">
        <v>24.33</v>
      </c>
    </row>
    <row r="72" spans="1:7" x14ac:dyDescent="0.2">
      <c r="A72" s="1">
        <v>2009</v>
      </c>
      <c r="B72" s="1">
        <v>23.8</v>
      </c>
      <c r="C72" s="1">
        <v>19.64</v>
      </c>
      <c r="D72" s="1">
        <v>26.8</v>
      </c>
      <c r="E72" s="1">
        <v>25.95</v>
      </c>
      <c r="F72" s="2">
        <f t="shared" si="1"/>
        <v>24.047499999999999</v>
      </c>
      <c r="G72" s="2">
        <v>24.33</v>
      </c>
    </row>
    <row r="73" spans="1:7" x14ac:dyDescent="0.2">
      <c r="A73" s="1">
        <v>2010</v>
      </c>
      <c r="B73" s="1">
        <v>28.63</v>
      </c>
      <c r="C73" s="1">
        <v>25.21</v>
      </c>
      <c r="D73" s="1">
        <v>29.83</v>
      </c>
      <c r="E73" s="1">
        <v>23.89</v>
      </c>
      <c r="F73" s="2">
        <f t="shared" si="1"/>
        <v>26.89</v>
      </c>
      <c r="G73" s="2">
        <v>24.33</v>
      </c>
    </row>
    <row r="74" spans="1:7" x14ac:dyDescent="0.2">
      <c r="A74" s="1"/>
      <c r="B74" s="1"/>
      <c r="C74" s="1"/>
      <c r="D74" s="1"/>
      <c r="E74" s="1"/>
      <c r="F74" s="2">
        <f>AVERAGE(F2:F73)</f>
        <v>24.330671296296298</v>
      </c>
      <c r="G74" s="1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31"/>
  <sheetViews>
    <sheetView workbookViewId="0">
      <selection activeCell="C37" sqref="C37"/>
    </sheetView>
  </sheetViews>
  <sheetFormatPr defaultRowHeight="12.75" x14ac:dyDescent="0.2"/>
  <cols>
    <col min="1" max="9" width="9.140625" style="3"/>
    <col min="10" max="10" width="10.85546875" style="3" bestFit="1" customWidth="1"/>
    <col min="11" max="11" width="9.140625" style="3"/>
    <col min="12" max="12" width="10.42578125" style="3" bestFit="1" customWidth="1"/>
    <col min="13" max="13" width="10.140625" style="3" bestFit="1" customWidth="1"/>
    <col min="14" max="14" width="20" style="3" bestFit="1" customWidth="1"/>
    <col min="15" max="15" width="11" style="3" bestFit="1" customWidth="1"/>
    <col min="16" max="16" width="19.5703125" style="3" bestFit="1" customWidth="1"/>
    <col min="17" max="16384" width="9.140625" style="3"/>
  </cols>
  <sheetData>
    <row r="1" spans="1:16" s="165" customFormat="1" x14ac:dyDescent="0.2">
      <c r="A1" s="165" t="s">
        <v>23</v>
      </c>
    </row>
    <row r="2" spans="1:16" x14ac:dyDescent="0.2">
      <c r="A2" s="3" t="s">
        <v>7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13</v>
      </c>
      <c r="H2" s="3" t="s">
        <v>14</v>
      </c>
      <c r="I2" s="3" t="s">
        <v>15</v>
      </c>
      <c r="J2" s="3" t="s">
        <v>16</v>
      </c>
      <c r="K2" s="3" t="s">
        <v>17</v>
      </c>
      <c r="L2" s="3" t="s">
        <v>18</v>
      </c>
      <c r="M2" s="3" t="s">
        <v>19</v>
      </c>
      <c r="N2" s="3" t="s">
        <v>25</v>
      </c>
      <c r="O2" s="3" t="s">
        <v>20</v>
      </c>
      <c r="P2" s="166" t="s">
        <v>24</v>
      </c>
    </row>
    <row r="3" spans="1:16" x14ac:dyDescent="0.2">
      <c r="A3" s="3" t="s">
        <v>21</v>
      </c>
      <c r="B3" s="3">
        <v>31</v>
      </c>
      <c r="C3" s="3" t="s">
        <v>22</v>
      </c>
      <c r="D3" s="3">
        <v>31</v>
      </c>
      <c r="E3" s="3">
        <v>30</v>
      </c>
      <c r="F3" s="3">
        <v>31</v>
      </c>
      <c r="G3" s="3">
        <v>30</v>
      </c>
      <c r="H3" s="3">
        <v>31</v>
      </c>
      <c r="I3" s="3">
        <v>31</v>
      </c>
      <c r="J3" s="3">
        <v>30</v>
      </c>
      <c r="K3" s="3">
        <v>31</v>
      </c>
      <c r="L3" s="3">
        <v>30</v>
      </c>
      <c r="M3" s="3">
        <v>31</v>
      </c>
      <c r="P3" s="166"/>
    </row>
    <row r="4" spans="1:16" x14ac:dyDescent="0.2">
      <c r="A4" s="3">
        <v>1984</v>
      </c>
      <c r="E4" s="3">
        <v>19</v>
      </c>
      <c r="F4" s="3">
        <v>31</v>
      </c>
      <c r="G4" s="3">
        <v>30</v>
      </c>
      <c r="H4" s="3">
        <v>24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f>SUM(B4:M4)</f>
        <v>104</v>
      </c>
      <c r="O4" s="166">
        <f>N4/264</f>
        <v>0.39393939393939392</v>
      </c>
      <c r="P4" s="166">
        <f>1-O4</f>
        <v>0.60606060606060608</v>
      </c>
    </row>
    <row r="5" spans="1:16" x14ac:dyDescent="0.2">
      <c r="A5" s="3">
        <v>1985</v>
      </c>
      <c r="B5" s="3">
        <v>0</v>
      </c>
      <c r="C5" s="3">
        <v>2</v>
      </c>
      <c r="D5" s="3">
        <v>31</v>
      </c>
      <c r="E5" s="3">
        <v>30</v>
      </c>
      <c r="F5" s="3">
        <v>31</v>
      </c>
      <c r="G5" s="3">
        <v>30</v>
      </c>
      <c r="H5" s="3">
        <v>23</v>
      </c>
      <c r="I5" s="3">
        <v>20</v>
      </c>
      <c r="J5" s="3">
        <v>30</v>
      </c>
      <c r="K5" s="3">
        <v>31</v>
      </c>
      <c r="L5" s="3">
        <v>30</v>
      </c>
      <c r="M5" s="3">
        <v>31</v>
      </c>
      <c r="N5" s="3">
        <f t="shared" ref="N5:N30" si="0">SUM(B5:M5)</f>
        <v>289</v>
      </c>
      <c r="O5" s="166">
        <f>N5/365</f>
        <v>0.79178082191780819</v>
      </c>
      <c r="P5" s="166">
        <f t="shared" ref="P5:P31" si="1">1-O5</f>
        <v>0.20821917808219181</v>
      </c>
    </row>
    <row r="6" spans="1:16" x14ac:dyDescent="0.2">
      <c r="A6" s="3">
        <v>1986</v>
      </c>
      <c r="B6" s="3">
        <v>31</v>
      </c>
      <c r="C6" s="3">
        <v>28</v>
      </c>
      <c r="D6" s="3">
        <v>31</v>
      </c>
      <c r="E6" s="3">
        <v>30</v>
      </c>
      <c r="F6" s="3">
        <v>24</v>
      </c>
      <c r="G6" s="3">
        <v>10</v>
      </c>
      <c r="H6" s="3">
        <v>17</v>
      </c>
      <c r="I6" s="3">
        <v>31</v>
      </c>
      <c r="J6" s="3">
        <v>30</v>
      </c>
      <c r="K6" s="3">
        <v>31</v>
      </c>
      <c r="L6" s="3">
        <v>30</v>
      </c>
      <c r="M6" s="3">
        <v>31</v>
      </c>
      <c r="N6" s="3">
        <f t="shared" si="0"/>
        <v>324</v>
      </c>
      <c r="O6" s="166">
        <f t="shared" ref="O6:O31" si="2">N6/365</f>
        <v>0.88767123287671235</v>
      </c>
      <c r="P6" s="166">
        <f t="shared" si="1"/>
        <v>0.11232876712328765</v>
      </c>
    </row>
    <row r="7" spans="1:16" x14ac:dyDescent="0.2">
      <c r="A7" s="3">
        <v>1987</v>
      </c>
      <c r="B7" s="3">
        <v>31</v>
      </c>
      <c r="C7" s="3">
        <v>28</v>
      </c>
      <c r="D7" s="3">
        <v>31</v>
      </c>
      <c r="E7" s="3">
        <v>30</v>
      </c>
      <c r="F7" s="3">
        <v>31</v>
      </c>
      <c r="G7" s="3">
        <v>30</v>
      </c>
      <c r="H7" s="3">
        <v>31</v>
      </c>
      <c r="I7" s="3">
        <v>31</v>
      </c>
      <c r="J7" s="3">
        <v>30</v>
      </c>
      <c r="K7" s="3">
        <v>31</v>
      </c>
      <c r="L7" s="3">
        <v>30</v>
      </c>
      <c r="M7" s="3">
        <v>31</v>
      </c>
      <c r="N7" s="3">
        <f t="shared" si="0"/>
        <v>365</v>
      </c>
      <c r="O7" s="166">
        <f t="shared" si="2"/>
        <v>1</v>
      </c>
      <c r="P7" s="166">
        <f t="shared" si="1"/>
        <v>0</v>
      </c>
    </row>
    <row r="8" spans="1:16" x14ac:dyDescent="0.2">
      <c r="A8" s="3">
        <v>1988</v>
      </c>
      <c r="B8" s="3">
        <v>31</v>
      </c>
      <c r="C8" s="3">
        <v>29</v>
      </c>
      <c r="D8" s="3">
        <v>31</v>
      </c>
      <c r="E8" s="3">
        <v>30</v>
      </c>
      <c r="F8" s="3">
        <v>31</v>
      </c>
      <c r="G8" s="3">
        <v>30</v>
      </c>
      <c r="H8" s="3">
        <v>31</v>
      </c>
      <c r="I8" s="3">
        <v>19</v>
      </c>
      <c r="J8" s="3">
        <v>0</v>
      </c>
      <c r="K8" s="3">
        <v>0</v>
      </c>
      <c r="L8" s="3">
        <v>0</v>
      </c>
      <c r="M8" s="3">
        <v>0</v>
      </c>
      <c r="N8" s="3">
        <f t="shared" si="0"/>
        <v>232</v>
      </c>
      <c r="O8" s="166">
        <f>N8/366</f>
        <v>0.63387978142076506</v>
      </c>
      <c r="P8" s="166">
        <f t="shared" si="1"/>
        <v>0.36612021857923494</v>
      </c>
    </row>
    <row r="9" spans="1:16" x14ac:dyDescent="0.2">
      <c r="A9" s="3">
        <v>1989</v>
      </c>
      <c r="B9" s="3">
        <v>0</v>
      </c>
      <c r="C9" s="3">
        <v>0</v>
      </c>
      <c r="D9" s="3">
        <v>0</v>
      </c>
      <c r="E9" s="3">
        <v>0</v>
      </c>
      <c r="F9" s="3">
        <v>1</v>
      </c>
      <c r="G9" s="3">
        <v>30</v>
      </c>
      <c r="H9" s="3">
        <v>31</v>
      </c>
      <c r="I9" s="3">
        <v>31</v>
      </c>
      <c r="J9" s="3">
        <v>30</v>
      </c>
      <c r="K9" s="3">
        <v>31</v>
      </c>
      <c r="L9" s="3">
        <v>7</v>
      </c>
      <c r="M9" s="3">
        <v>0</v>
      </c>
      <c r="N9" s="3">
        <f t="shared" si="0"/>
        <v>161</v>
      </c>
      <c r="O9" s="166">
        <f t="shared" si="2"/>
        <v>0.44109589041095892</v>
      </c>
      <c r="P9" s="166">
        <f t="shared" si="1"/>
        <v>0.55890410958904102</v>
      </c>
    </row>
    <row r="10" spans="1:16" x14ac:dyDescent="0.2">
      <c r="A10" s="3">
        <v>1990</v>
      </c>
      <c r="B10" s="3">
        <v>10</v>
      </c>
      <c r="C10" s="3">
        <v>28</v>
      </c>
      <c r="D10" s="3">
        <v>31</v>
      </c>
      <c r="E10" s="3">
        <v>30</v>
      </c>
      <c r="F10" s="3">
        <v>31</v>
      </c>
      <c r="G10" s="3">
        <v>30</v>
      </c>
      <c r="H10" s="3">
        <v>31</v>
      </c>
      <c r="I10" s="3">
        <v>17</v>
      </c>
      <c r="J10" s="3">
        <v>1</v>
      </c>
      <c r="K10" s="3">
        <v>19</v>
      </c>
      <c r="L10" s="3">
        <v>7</v>
      </c>
      <c r="M10" s="3">
        <v>0</v>
      </c>
      <c r="N10" s="3">
        <f t="shared" si="0"/>
        <v>235</v>
      </c>
      <c r="O10" s="166">
        <f t="shared" si="2"/>
        <v>0.64383561643835618</v>
      </c>
      <c r="P10" s="166">
        <f t="shared" si="1"/>
        <v>0.35616438356164382</v>
      </c>
    </row>
    <row r="11" spans="1:16" x14ac:dyDescent="0.2">
      <c r="A11" s="3">
        <v>1991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f t="shared" si="0"/>
        <v>0</v>
      </c>
      <c r="O11" s="166">
        <f t="shared" si="2"/>
        <v>0</v>
      </c>
      <c r="P11" s="166">
        <f t="shared" si="1"/>
        <v>1</v>
      </c>
    </row>
    <row r="12" spans="1:16" x14ac:dyDescent="0.2">
      <c r="A12" s="3">
        <v>1992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24</v>
      </c>
      <c r="I12" s="3">
        <v>31</v>
      </c>
      <c r="J12" s="3">
        <v>30</v>
      </c>
      <c r="K12" s="3">
        <v>31</v>
      </c>
      <c r="L12" s="3">
        <v>7</v>
      </c>
      <c r="M12" s="3">
        <v>16</v>
      </c>
      <c r="N12" s="3">
        <f t="shared" si="0"/>
        <v>139</v>
      </c>
      <c r="O12" s="166">
        <f>N12/366</f>
        <v>0.3797814207650273</v>
      </c>
      <c r="P12" s="166">
        <f t="shared" si="1"/>
        <v>0.6202185792349727</v>
      </c>
    </row>
    <row r="13" spans="1:16" x14ac:dyDescent="0.2">
      <c r="A13" s="3">
        <v>1993</v>
      </c>
      <c r="B13" s="3">
        <v>31</v>
      </c>
      <c r="C13" s="3">
        <v>28</v>
      </c>
      <c r="D13" s="3">
        <v>31</v>
      </c>
      <c r="E13" s="3">
        <v>30</v>
      </c>
      <c r="F13" s="3">
        <v>31</v>
      </c>
      <c r="G13" s="3">
        <v>30</v>
      </c>
      <c r="H13" s="3">
        <v>31</v>
      </c>
      <c r="I13" s="3">
        <v>31</v>
      </c>
      <c r="J13" s="3">
        <v>30</v>
      </c>
      <c r="K13" s="3">
        <v>31</v>
      </c>
      <c r="L13" s="3">
        <v>30</v>
      </c>
      <c r="M13" s="3">
        <v>31</v>
      </c>
      <c r="N13" s="3">
        <f t="shared" si="0"/>
        <v>365</v>
      </c>
      <c r="O13" s="166">
        <f t="shared" si="2"/>
        <v>1</v>
      </c>
      <c r="P13" s="166">
        <f t="shared" si="1"/>
        <v>0</v>
      </c>
    </row>
    <row r="14" spans="1:16" x14ac:dyDescent="0.2">
      <c r="A14" s="3">
        <v>1994</v>
      </c>
      <c r="B14" s="3">
        <v>31</v>
      </c>
      <c r="C14" s="3">
        <v>28</v>
      </c>
      <c r="D14" s="3">
        <v>31</v>
      </c>
      <c r="E14" s="3">
        <v>30</v>
      </c>
      <c r="F14" s="3">
        <v>31</v>
      </c>
      <c r="G14" s="3">
        <v>16</v>
      </c>
      <c r="H14" s="3">
        <v>17</v>
      </c>
      <c r="I14" s="3">
        <v>30</v>
      </c>
      <c r="J14" s="3">
        <v>0</v>
      </c>
      <c r="K14" s="3">
        <v>15</v>
      </c>
      <c r="L14" s="3">
        <v>7</v>
      </c>
      <c r="M14" s="3">
        <v>0</v>
      </c>
      <c r="N14" s="3">
        <f t="shared" si="0"/>
        <v>236</v>
      </c>
      <c r="O14" s="166">
        <f t="shared" si="2"/>
        <v>0.64657534246575343</v>
      </c>
      <c r="P14" s="166">
        <f t="shared" si="1"/>
        <v>0.35342465753424657</v>
      </c>
    </row>
    <row r="15" spans="1:16" x14ac:dyDescent="0.2">
      <c r="A15" s="3">
        <v>1995</v>
      </c>
      <c r="B15" s="3">
        <v>0</v>
      </c>
      <c r="C15" s="3">
        <v>0</v>
      </c>
      <c r="D15" s="3">
        <v>9</v>
      </c>
      <c r="E15" s="3">
        <v>30</v>
      </c>
      <c r="F15" s="3">
        <v>31</v>
      </c>
      <c r="G15" s="3">
        <v>30</v>
      </c>
      <c r="H15" s="3">
        <v>31</v>
      </c>
      <c r="I15" s="3">
        <v>31</v>
      </c>
      <c r="J15" s="3">
        <v>30</v>
      </c>
      <c r="K15" s="3">
        <v>31</v>
      </c>
      <c r="L15" s="3">
        <v>30</v>
      </c>
      <c r="M15" s="3">
        <v>31</v>
      </c>
      <c r="N15" s="3">
        <f t="shared" si="0"/>
        <v>284</v>
      </c>
      <c r="O15" s="166">
        <f t="shared" si="2"/>
        <v>0.77808219178082194</v>
      </c>
      <c r="P15" s="166">
        <f t="shared" si="1"/>
        <v>0.22191780821917806</v>
      </c>
    </row>
    <row r="16" spans="1:16" x14ac:dyDescent="0.2">
      <c r="A16" s="3">
        <v>1996</v>
      </c>
      <c r="B16" s="3">
        <v>31</v>
      </c>
      <c r="C16" s="3">
        <v>29</v>
      </c>
      <c r="D16" s="3">
        <v>31</v>
      </c>
      <c r="E16" s="3">
        <v>30</v>
      </c>
      <c r="F16" s="3">
        <v>31</v>
      </c>
      <c r="G16" s="3">
        <v>30</v>
      </c>
      <c r="H16" s="3">
        <v>31</v>
      </c>
      <c r="I16" s="3">
        <v>31</v>
      </c>
      <c r="J16" s="3">
        <v>30</v>
      </c>
      <c r="K16" s="3">
        <v>31</v>
      </c>
      <c r="L16" s="3">
        <v>30</v>
      </c>
      <c r="M16" s="3">
        <v>31</v>
      </c>
      <c r="N16" s="3">
        <f t="shared" si="0"/>
        <v>366</v>
      </c>
      <c r="O16" s="166">
        <f>N16/366</f>
        <v>1</v>
      </c>
      <c r="P16" s="166">
        <f>1-O16</f>
        <v>0</v>
      </c>
    </row>
    <row r="17" spans="1:16" x14ac:dyDescent="0.2">
      <c r="A17" s="3">
        <v>1997</v>
      </c>
      <c r="B17" s="3">
        <v>31</v>
      </c>
      <c r="C17" s="3">
        <v>28</v>
      </c>
      <c r="D17" s="3">
        <v>31</v>
      </c>
      <c r="E17" s="3">
        <v>30</v>
      </c>
      <c r="F17" s="3">
        <v>31</v>
      </c>
      <c r="G17" s="3">
        <v>30</v>
      </c>
      <c r="H17" s="3">
        <v>31</v>
      </c>
      <c r="I17" s="3">
        <v>31</v>
      </c>
      <c r="J17" s="3">
        <v>30</v>
      </c>
      <c r="K17" s="3">
        <v>31</v>
      </c>
      <c r="L17" s="3">
        <v>30</v>
      </c>
      <c r="M17" s="3">
        <v>31</v>
      </c>
      <c r="N17" s="3">
        <f t="shared" si="0"/>
        <v>365</v>
      </c>
      <c r="O17" s="166">
        <f t="shared" si="2"/>
        <v>1</v>
      </c>
      <c r="P17" s="166">
        <f t="shared" si="1"/>
        <v>0</v>
      </c>
    </row>
    <row r="18" spans="1:16" x14ac:dyDescent="0.2">
      <c r="A18" s="3">
        <v>1998</v>
      </c>
      <c r="B18" s="3">
        <v>31</v>
      </c>
      <c r="C18" s="3">
        <v>28</v>
      </c>
      <c r="D18" s="3">
        <v>31</v>
      </c>
      <c r="E18" s="3">
        <v>30</v>
      </c>
      <c r="F18" s="3">
        <v>31</v>
      </c>
      <c r="G18" s="3">
        <v>30</v>
      </c>
      <c r="H18" s="3">
        <v>31</v>
      </c>
      <c r="I18" s="3">
        <v>31</v>
      </c>
      <c r="J18" s="3">
        <v>30</v>
      </c>
      <c r="K18" s="3">
        <v>31</v>
      </c>
      <c r="L18" s="3">
        <v>30</v>
      </c>
      <c r="M18" s="3">
        <v>31</v>
      </c>
      <c r="N18" s="3">
        <f t="shared" si="0"/>
        <v>365</v>
      </c>
      <c r="O18" s="166">
        <f t="shared" si="2"/>
        <v>1</v>
      </c>
      <c r="P18" s="166">
        <f t="shared" si="1"/>
        <v>0</v>
      </c>
    </row>
    <row r="19" spans="1:16" x14ac:dyDescent="0.2">
      <c r="A19" s="3">
        <v>1999</v>
      </c>
      <c r="B19" s="3">
        <v>31</v>
      </c>
      <c r="C19" s="3">
        <v>28</v>
      </c>
      <c r="D19" s="3">
        <v>31</v>
      </c>
      <c r="E19" s="3">
        <v>30</v>
      </c>
      <c r="F19" s="3">
        <v>31</v>
      </c>
      <c r="G19" s="3">
        <v>30</v>
      </c>
      <c r="H19" s="3">
        <v>31</v>
      </c>
      <c r="I19" s="3">
        <v>31</v>
      </c>
      <c r="J19" s="3">
        <v>30</v>
      </c>
      <c r="K19" s="3">
        <v>31</v>
      </c>
      <c r="L19" s="3">
        <v>30</v>
      </c>
      <c r="M19" s="3">
        <v>31</v>
      </c>
      <c r="N19" s="3">
        <f t="shared" si="0"/>
        <v>365</v>
      </c>
      <c r="O19" s="166">
        <f t="shared" si="2"/>
        <v>1</v>
      </c>
      <c r="P19" s="166">
        <f t="shared" si="1"/>
        <v>0</v>
      </c>
    </row>
    <row r="20" spans="1:16" x14ac:dyDescent="0.2">
      <c r="A20" s="3">
        <v>2000</v>
      </c>
      <c r="B20" s="3">
        <v>31</v>
      </c>
      <c r="C20" s="3">
        <v>29</v>
      </c>
      <c r="D20" s="3">
        <v>31</v>
      </c>
      <c r="E20" s="3">
        <v>30</v>
      </c>
      <c r="F20" s="3">
        <v>31</v>
      </c>
      <c r="G20" s="3">
        <v>30</v>
      </c>
      <c r="H20" s="3">
        <v>31</v>
      </c>
      <c r="I20" s="3">
        <v>31</v>
      </c>
      <c r="J20" s="3">
        <v>30</v>
      </c>
      <c r="K20" s="3">
        <v>31</v>
      </c>
      <c r="L20" s="3">
        <v>30</v>
      </c>
      <c r="M20" s="3">
        <v>31</v>
      </c>
      <c r="N20" s="3">
        <f t="shared" si="0"/>
        <v>366</v>
      </c>
      <c r="O20" s="166">
        <f>N20/366</f>
        <v>1</v>
      </c>
      <c r="P20" s="166">
        <f t="shared" si="1"/>
        <v>0</v>
      </c>
    </row>
    <row r="21" spans="1:16" x14ac:dyDescent="0.2">
      <c r="A21" s="3">
        <v>2001</v>
      </c>
      <c r="B21" s="3">
        <v>31</v>
      </c>
      <c r="C21" s="3">
        <v>28</v>
      </c>
      <c r="D21" s="3">
        <v>31</v>
      </c>
      <c r="E21" s="3">
        <v>30</v>
      </c>
      <c r="F21" s="3">
        <v>31</v>
      </c>
      <c r="G21" s="3">
        <v>30</v>
      </c>
      <c r="H21" s="3">
        <v>31</v>
      </c>
      <c r="I21" s="3">
        <v>31</v>
      </c>
      <c r="J21" s="3">
        <v>30</v>
      </c>
      <c r="K21" s="3">
        <v>31</v>
      </c>
      <c r="L21" s="3">
        <v>15</v>
      </c>
      <c r="M21" s="3">
        <v>31</v>
      </c>
      <c r="N21" s="3">
        <f t="shared" si="0"/>
        <v>350</v>
      </c>
      <c r="O21" s="166">
        <f t="shared" si="2"/>
        <v>0.95890410958904104</v>
      </c>
      <c r="P21" s="166">
        <f t="shared" si="1"/>
        <v>4.1095890410958957E-2</v>
      </c>
    </row>
    <row r="22" spans="1:16" x14ac:dyDescent="0.2">
      <c r="A22" s="3">
        <v>2002</v>
      </c>
      <c r="B22" s="3">
        <v>31</v>
      </c>
      <c r="C22" s="3">
        <v>28</v>
      </c>
      <c r="D22" s="3">
        <v>31</v>
      </c>
      <c r="E22" s="3">
        <v>30</v>
      </c>
      <c r="F22" s="3">
        <v>31</v>
      </c>
      <c r="G22" s="3">
        <v>3</v>
      </c>
      <c r="H22" s="3">
        <v>17</v>
      </c>
      <c r="I22" s="3">
        <v>31</v>
      </c>
      <c r="J22" s="3">
        <v>30</v>
      </c>
      <c r="K22" s="3">
        <v>31</v>
      </c>
      <c r="L22" s="3">
        <v>30</v>
      </c>
      <c r="M22" s="3">
        <v>7</v>
      </c>
      <c r="N22" s="3">
        <f t="shared" si="0"/>
        <v>300</v>
      </c>
      <c r="O22" s="166">
        <f t="shared" si="2"/>
        <v>0.82191780821917804</v>
      </c>
      <c r="P22" s="166">
        <f t="shared" si="1"/>
        <v>0.17808219178082196</v>
      </c>
    </row>
    <row r="23" spans="1:16" x14ac:dyDescent="0.2">
      <c r="A23" s="3">
        <v>2003</v>
      </c>
      <c r="B23" s="3">
        <v>0</v>
      </c>
      <c r="C23" s="3">
        <v>18</v>
      </c>
      <c r="D23" s="3">
        <v>31</v>
      </c>
      <c r="E23" s="3">
        <v>30</v>
      </c>
      <c r="F23" s="3">
        <v>31</v>
      </c>
      <c r="G23" s="3">
        <v>17</v>
      </c>
      <c r="H23" s="3">
        <v>0</v>
      </c>
      <c r="I23" s="3">
        <v>0</v>
      </c>
      <c r="J23" s="3">
        <v>3</v>
      </c>
      <c r="K23" s="3">
        <v>31</v>
      </c>
      <c r="L23" s="3">
        <v>7</v>
      </c>
      <c r="M23" s="3">
        <v>0</v>
      </c>
      <c r="N23" s="3">
        <f t="shared" si="0"/>
        <v>168</v>
      </c>
      <c r="O23" s="166">
        <f t="shared" si="2"/>
        <v>0.46027397260273972</v>
      </c>
      <c r="P23" s="166">
        <f t="shared" si="1"/>
        <v>0.53972602739726028</v>
      </c>
    </row>
    <row r="24" spans="1:16" x14ac:dyDescent="0.2">
      <c r="A24" s="3">
        <v>2004</v>
      </c>
      <c r="B24" s="3">
        <v>0</v>
      </c>
      <c r="C24" s="3">
        <v>0</v>
      </c>
      <c r="D24" s="3">
        <v>14</v>
      </c>
      <c r="E24" s="3">
        <v>8</v>
      </c>
      <c r="F24" s="3">
        <v>0</v>
      </c>
      <c r="G24" s="3">
        <v>0</v>
      </c>
      <c r="H24" s="3">
        <v>17</v>
      </c>
      <c r="I24" s="3">
        <v>31</v>
      </c>
      <c r="J24" s="3">
        <v>30</v>
      </c>
      <c r="K24" s="3">
        <v>31</v>
      </c>
      <c r="L24" s="3">
        <v>30</v>
      </c>
      <c r="M24" s="3">
        <v>31</v>
      </c>
      <c r="N24" s="3">
        <f t="shared" si="0"/>
        <v>192</v>
      </c>
      <c r="O24" s="166">
        <f>N24/366</f>
        <v>0.52459016393442626</v>
      </c>
      <c r="P24" s="166">
        <f t="shared" si="1"/>
        <v>0.47540983606557374</v>
      </c>
    </row>
    <row r="25" spans="1:16" x14ac:dyDescent="0.2">
      <c r="A25" s="3">
        <v>2005</v>
      </c>
      <c r="B25" s="3">
        <v>4</v>
      </c>
      <c r="C25" s="3">
        <v>27</v>
      </c>
      <c r="D25" s="3">
        <v>31</v>
      </c>
      <c r="E25" s="3">
        <v>30</v>
      </c>
      <c r="F25" s="3">
        <v>8</v>
      </c>
      <c r="G25" s="3">
        <v>6</v>
      </c>
      <c r="H25" s="3">
        <v>31</v>
      </c>
      <c r="I25" s="3">
        <v>31</v>
      </c>
      <c r="J25" s="3">
        <v>30</v>
      </c>
      <c r="K25" s="3">
        <v>31</v>
      </c>
      <c r="L25" s="3">
        <v>7</v>
      </c>
      <c r="M25" s="3">
        <v>0</v>
      </c>
      <c r="N25" s="3">
        <f t="shared" si="0"/>
        <v>236</v>
      </c>
      <c r="O25" s="166">
        <f t="shared" si="2"/>
        <v>0.64657534246575343</v>
      </c>
      <c r="P25" s="166">
        <f t="shared" si="1"/>
        <v>0.35342465753424657</v>
      </c>
    </row>
    <row r="26" spans="1:16" x14ac:dyDescent="0.2">
      <c r="A26" s="3">
        <v>2006</v>
      </c>
      <c r="B26" s="3">
        <v>0</v>
      </c>
      <c r="C26" s="3">
        <v>0</v>
      </c>
      <c r="D26" s="3">
        <v>26</v>
      </c>
      <c r="E26" s="3">
        <v>17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19</v>
      </c>
      <c r="L26" s="3">
        <v>7</v>
      </c>
      <c r="M26" s="3">
        <v>0</v>
      </c>
      <c r="N26" s="3">
        <f t="shared" si="0"/>
        <v>69</v>
      </c>
      <c r="O26" s="166">
        <f t="shared" si="2"/>
        <v>0.18904109589041096</v>
      </c>
      <c r="P26" s="166">
        <f t="shared" si="1"/>
        <v>0.81095890410958904</v>
      </c>
    </row>
    <row r="27" spans="1:16" x14ac:dyDescent="0.2">
      <c r="A27" s="3">
        <v>2007</v>
      </c>
      <c r="B27" s="3">
        <v>0</v>
      </c>
      <c r="C27" s="3">
        <v>0</v>
      </c>
      <c r="D27" s="3">
        <v>7</v>
      </c>
      <c r="E27" s="3">
        <v>24</v>
      </c>
      <c r="F27" s="3">
        <v>31</v>
      </c>
      <c r="G27" s="3">
        <v>30</v>
      </c>
      <c r="H27" s="3">
        <v>31</v>
      </c>
      <c r="I27" s="3">
        <v>31</v>
      </c>
      <c r="J27" s="3">
        <v>30</v>
      </c>
      <c r="K27" s="3">
        <v>31</v>
      </c>
      <c r="L27" s="3">
        <v>30</v>
      </c>
      <c r="M27" s="3">
        <v>31</v>
      </c>
      <c r="N27" s="3">
        <f t="shared" si="0"/>
        <v>276</v>
      </c>
      <c r="O27" s="166">
        <f t="shared" si="2"/>
        <v>0.75616438356164384</v>
      </c>
      <c r="P27" s="166">
        <f t="shared" si="1"/>
        <v>0.24383561643835616</v>
      </c>
    </row>
    <row r="28" spans="1:16" x14ac:dyDescent="0.2">
      <c r="A28" s="3">
        <v>2008</v>
      </c>
      <c r="B28" s="3">
        <v>31</v>
      </c>
      <c r="C28" s="3">
        <v>29</v>
      </c>
      <c r="D28" s="3">
        <v>31</v>
      </c>
      <c r="E28" s="3">
        <v>30</v>
      </c>
      <c r="F28" s="3">
        <v>31</v>
      </c>
      <c r="G28" s="3">
        <v>30</v>
      </c>
      <c r="H28" s="3">
        <v>31</v>
      </c>
      <c r="I28" s="3">
        <v>31</v>
      </c>
      <c r="J28" s="3">
        <v>30</v>
      </c>
      <c r="K28" s="3">
        <v>31</v>
      </c>
      <c r="L28" s="3">
        <v>30</v>
      </c>
      <c r="M28" s="3">
        <v>31</v>
      </c>
      <c r="N28" s="3">
        <f t="shared" si="0"/>
        <v>366</v>
      </c>
      <c r="O28" s="166">
        <v>1</v>
      </c>
      <c r="P28" s="166">
        <f t="shared" si="1"/>
        <v>0</v>
      </c>
    </row>
    <row r="29" spans="1:16" x14ac:dyDescent="0.2">
      <c r="A29" s="3">
        <v>2009</v>
      </c>
      <c r="B29" s="3">
        <v>31</v>
      </c>
      <c r="C29" s="3">
        <v>28</v>
      </c>
      <c r="D29" s="3">
        <v>31</v>
      </c>
      <c r="E29" s="3">
        <v>30</v>
      </c>
      <c r="F29" s="3">
        <v>31</v>
      </c>
      <c r="G29" s="3">
        <v>30</v>
      </c>
      <c r="H29" s="3">
        <v>31</v>
      </c>
      <c r="I29" s="3">
        <v>31</v>
      </c>
      <c r="J29" s="3">
        <v>30</v>
      </c>
      <c r="K29" s="3">
        <v>31</v>
      </c>
      <c r="L29" s="3">
        <v>30</v>
      </c>
      <c r="M29" s="3">
        <v>31</v>
      </c>
      <c r="N29" s="3">
        <f t="shared" si="0"/>
        <v>365</v>
      </c>
      <c r="O29" s="166">
        <f t="shared" si="2"/>
        <v>1</v>
      </c>
      <c r="P29" s="166">
        <f t="shared" si="1"/>
        <v>0</v>
      </c>
    </row>
    <row r="30" spans="1:16" x14ac:dyDescent="0.2">
      <c r="A30" s="3">
        <v>2010</v>
      </c>
      <c r="B30" s="3">
        <v>31</v>
      </c>
      <c r="C30" s="3">
        <v>28</v>
      </c>
      <c r="D30" s="3">
        <v>31</v>
      </c>
      <c r="E30" s="3">
        <v>30</v>
      </c>
      <c r="F30" s="3">
        <v>31</v>
      </c>
      <c r="G30" s="3">
        <v>30</v>
      </c>
      <c r="H30" s="3">
        <v>31</v>
      </c>
      <c r="I30" s="3">
        <v>31</v>
      </c>
      <c r="J30" s="3">
        <v>30</v>
      </c>
      <c r="K30" s="3">
        <v>31</v>
      </c>
      <c r="L30" s="3">
        <v>30</v>
      </c>
      <c r="M30" s="3">
        <v>31</v>
      </c>
      <c r="N30" s="3">
        <f t="shared" si="0"/>
        <v>365</v>
      </c>
      <c r="O30" s="166">
        <f t="shared" si="2"/>
        <v>1</v>
      </c>
      <c r="P30" s="166">
        <f t="shared" si="1"/>
        <v>0</v>
      </c>
    </row>
    <row r="31" spans="1:16" x14ac:dyDescent="0.2">
      <c r="A31" s="3">
        <v>2011</v>
      </c>
      <c r="B31" s="3">
        <v>31</v>
      </c>
      <c r="C31" s="3">
        <v>28</v>
      </c>
      <c r="D31" s="3">
        <v>31</v>
      </c>
      <c r="E31" s="3">
        <v>30</v>
      </c>
      <c r="F31" s="3">
        <v>31</v>
      </c>
      <c r="G31" s="3">
        <v>13</v>
      </c>
      <c r="H31" s="3">
        <v>0</v>
      </c>
      <c r="I31" s="3">
        <v>10</v>
      </c>
      <c r="J31" s="3">
        <v>0</v>
      </c>
      <c r="K31" s="3">
        <v>0</v>
      </c>
      <c r="L31" s="3">
        <v>0</v>
      </c>
      <c r="M31" s="3">
        <v>0</v>
      </c>
      <c r="N31" s="3">
        <f>SUM(B31:M31)</f>
        <v>174</v>
      </c>
      <c r="O31" s="166">
        <f t="shared" si="2"/>
        <v>0.47671232876712327</v>
      </c>
      <c r="P31" s="166">
        <f t="shared" si="1"/>
        <v>0.52328767123287667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W193"/>
  <sheetViews>
    <sheetView workbookViewId="0">
      <selection activeCell="E43" sqref="E43"/>
    </sheetView>
  </sheetViews>
  <sheetFormatPr defaultRowHeight="12.75" x14ac:dyDescent="0.2"/>
  <cols>
    <col min="1" max="1" width="14" style="3" bestFit="1" customWidth="1"/>
    <col min="2" max="2" width="9.140625" style="3"/>
    <col min="3" max="11" width="6.140625" style="3" bestFit="1" customWidth="1"/>
    <col min="12" max="12" width="5.7109375" style="3" bestFit="1" customWidth="1"/>
    <col min="13" max="20" width="6.140625" style="3" bestFit="1" customWidth="1"/>
    <col min="21" max="22" width="9.140625" style="3"/>
    <col min="23" max="26" width="5" style="3" bestFit="1" customWidth="1"/>
    <col min="27" max="28" width="5.42578125" style="3" bestFit="1" customWidth="1"/>
    <col min="29" max="29" width="5" style="3" bestFit="1" customWidth="1"/>
    <col min="30" max="30" width="5.7109375" style="3" bestFit="1" customWidth="1"/>
    <col min="31" max="32" width="5" style="3" bestFit="1" customWidth="1"/>
    <col min="33" max="34" width="5.42578125" style="3" bestFit="1" customWidth="1"/>
    <col min="35" max="38" width="5" style="3" bestFit="1" customWidth="1"/>
    <col min="39" max="39" width="9.140625" style="3"/>
    <col min="40" max="40" width="18.140625" style="3" bestFit="1" customWidth="1"/>
    <col min="41" max="49" width="6.140625" style="3" customWidth="1"/>
    <col min="50" max="16384" width="9.140625" style="3"/>
  </cols>
  <sheetData>
    <row r="1" spans="1:49" x14ac:dyDescent="0.2">
      <c r="A1" s="3" t="s">
        <v>215</v>
      </c>
    </row>
    <row r="2" spans="1:49" x14ac:dyDescent="0.2">
      <c r="A2" s="3" t="s">
        <v>69</v>
      </c>
      <c r="V2" s="3" t="s">
        <v>208</v>
      </c>
      <c r="AO2" s="3">
        <v>1</v>
      </c>
      <c r="AP2" s="3">
        <v>2</v>
      </c>
      <c r="AQ2" s="3">
        <v>3</v>
      </c>
      <c r="AR2" s="3" t="s">
        <v>210</v>
      </c>
      <c r="AS2" s="3" t="s">
        <v>211</v>
      </c>
      <c r="AT2" s="3">
        <v>5</v>
      </c>
      <c r="AU2" s="3">
        <v>7</v>
      </c>
      <c r="AV2" s="3" t="s">
        <v>212</v>
      </c>
      <c r="AW2" s="3" t="s">
        <v>209</v>
      </c>
    </row>
    <row r="3" spans="1:49" x14ac:dyDescent="0.2">
      <c r="A3" s="1" t="s">
        <v>47</v>
      </c>
      <c r="B3" s="7" t="s">
        <v>48</v>
      </c>
      <c r="C3" s="9">
        <v>1995</v>
      </c>
      <c r="D3" s="9">
        <v>1996</v>
      </c>
      <c r="E3" s="9">
        <v>1997</v>
      </c>
      <c r="F3" s="9">
        <v>1998</v>
      </c>
      <c r="G3" s="9">
        <v>1999</v>
      </c>
      <c r="H3" s="9">
        <v>2000</v>
      </c>
      <c r="I3" s="9">
        <v>2001</v>
      </c>
      <c r="J3" s="9">
        <v>2002</v>
      </c>
      <c r="K3" s="9">
        <v>2003</v>
      </c>
      <c r="L3" s="9">
        <v>2004</v>
      </c>
      <c r="M3" s="9">
        <v>2005</v>
      </c>
      <c r="N3" s="9">
        <v>2006</v>
      </c>
      <c r="O3" s="9">
        <v>2007</v>
      </c>
      <c r="P3" s="9">
        <v>2008</v>
      </c>
      <c r="Q3" s="9">
        <v>2009</v>
      </c>
      <c r="R3" s="3">
        <v>2010</v>
      </c>
      <c r="S3" s="3">
        <v>2011</v>
      </c>
      <c r="T3" s="3">
        <v>2012</v>
      </c>
      <c r="V3" s="3">
        <v>1996</v>
      </c>
      <c r="W3" s="3">
        <v>1997</v>
      </c>
      <c r="X3" s="3">
        <v>1998</v>
      </c>
      <c r="Y3" s="3">
        <v>1999</v>
      </c>
      <c r="Z3" s="3">
        <v>2000</v>
      </c>
      <c r="AA3" s="3">
        <v>2001</v>
      </c>
      <c r="AB3" s="3">
        <v>2002</v>
      </c>
      <c r="AC3" s="3">
        <v>2003</v>
      </c>
      <c r="AD3" s="3">
        <v>2004</v>
      </c>
      <c r="AE3" s="3">
        <v>2005</v>
      </c>
      <c r="AF3" s="3">
        <v>2006</v>
      </c>
      <c r="AG3" s="3">
        <v>2007</v>
      </c>
      <c r="AH3" s="3">
        <v>2008</v>
      </c>
      <c r="AI3" s="3">
        <v>2009</v>
      </c>
      <c r="AJ3" s="3">
        <v>2010</v>
      </c>
      <c r="AK3" s="3">
        <v>2011</v>
      </c>
      <c r="AL3" s="3">
        <v>2012</v>
      </c>
      <c r="AN3" s="3">
        <v>1996</v>
      </c>
      <c r="AO3" s="160">
        <v>0.64555555555555577</v>
      </c>
      <c r="AP3" s="160">
        <v>0.50999999999999868</v>
      </c>
      <c r="AQ3" s="160">
        <v>0.875</v>
      </c>
      <c r="AR3" s="160">
        <v>0.58555555555555527</v>
      </c>
      <c r="AS3" s="160">
        <v>0.80333333333333301</v>
      </c>
      <c r="AT3" s="160">
        <v>1.1299999999999999</v>
      </c>
      <c r="AU3" s="160">
        <v>1.6795238095238094</v>
      </c>
      <c r="AV3" s="160">
        <v>1.4879166666666668</v>
      </c>
      <c r="AW3" s="160">
        <f>AVERAGE(AO3:AV3)</f>
        <v>0.96461061507936485</v>
      </c>
    </row>
    <row r="4" spans="1:49" x14ac:dyDescent="0.2">
      <c r="A4" s="4">
        <v>375849098465001</v>
      </c>
      <c r="B4" s="4" t="s">
        <v>49</v>
      </c>
      <c r="C4" s="10"/>
      <c r="D4" s="10"/>
      <c r="E4" s="10"/>
      <c r="F4" s="10"/>
      <c r="G4" s="10"/>
      <c r="H4" s="10">
        <v>23.71</v>
      </c>
      <c r="I4" s="10">
        <v>21.79</v>
      </c>
      <c r="J4" s="10">
        <v>22.33</v>
      </c>
      <c r="K4" s="10">
        <v>23.94</v>
      </c>
      <c r="L4" s="10">
        <v>25.05</v>
      </c>
      <c r="M4" s="10">
        <v>24.53</v>
      </c>
      <c r="N4" s="10">
        <v>23.94</v>
      </c>
      <c r="O4" s="10">
        <v>24.5</v>
      </c>
      <c r="P4" s="10">
        <v>21.13</v>
      </c>
      <c r="Q4" s="3">
        <v>20.46</v>
      </c>
      <c r="R4" s="3">
        <v>18.91</v>
      </c>
      <c r="S4" s="3">
        <v>19.3</v>
      </c>
      <c r="AA4" s="3">
        <f t="shared" ref="Y4:AL19" si="0">H4-I4</f>
        <v>1.9200000000000017</v>
      </c>
      <c r="AB4" s="3">
        <f t="shared" si="0"/>
        <v>-0.53999999999999915</v>
      </c>
      <c r="AC4" s="3">
        <f t="shared" si="0"/>
        <v>-1.610000000000003</v>
      </c>
      <c r="AD4" s="3">
        <f t="shared" si="0"/>
        <v>-1.1099999999999994</v>
      </c>
      <c r="AE4" s="3">
        <f t="shared" si="0"/>
        <v>0.51999999999999957</v>
      </c>
      <c r="AF4" s="3">
        <f t="shared" si="0"/>
        <v>0.58999999999999986</v>
      </c>
      <c r="AG4" s="3">
        <f t="shared" si="0"/>
        <v>-0.55999999999999872</v>
      </c>
      <c r="AH4" s="3">
        <f t="shared" si="0"/>
        <v>3.370000000000001</v>
      </c>
      <c r="AI4" s="3">
        <f t="shared" si="0"/>
        <v>0.66999999999999815</v>
      </c>
      <c r="AJ4" s="3">
        <f t="shared" si="0"/>
        <v>1.5500000000000007</v>
      </c>
      <c r="AK4" s="3">
        <f t="shared" si="0"/>
        <v>-0.39000000000000057</v>
      </c>
      <c r="AN4" s="3">
        <v>1997</v>
      </c>
      <c r="AO4" s="160">
        <v>0.49666666666666681</v>
      </c>
      <c r="AP4" s="162">
        <v>-0.51199999999999835</v>
      </c>
      <c r="AQ4" s="160">
        <v>2.59</v>
      </c>
      <c r="AR4" s="160">
        <v>0.17555555555555558</v>
      </c>
      <c r="AS4" s="160">
        <v>2.4000000000000004</v>
      </c>
      <c r="AT4" s="160">
        <v>1.3714000000000002</v>
      </c>
      <c r="AU4" s="160">
        <v>0.42954545454545534</v>
      </c>
      <c r="AV4" s="160">
        <v>0.18916666666666651</v>
      </c>
      <c r="AW4" s="160">
        <f t="shared" ref="AW4:AW19" si="1">AVERAGE(AO4:AV4)</f>
        <v>0.89254179292929336</v>
      </c>
    </row>
    <row r="5" spans="1:49" x14ac:dyDescent="0.2">
      <c r="A5" s="4">
        <v>375625098463401</v>
      </c>
      <c r="B5" s="4" t="s">
        <v>50</v>
      </c>
      <c r="C5" s="11">
        <v>23.17</v>
      </c>
      <c r="D5" s="11">
        <v>22.24</v>
      </c>
      <c r="E5" s="11">
        <v>22.31</v>
      </c>
      <c r="F5" s="11">
        <v>22.17</v>
      </c>
      <c r="G5" s="11">
        <v>21.49</v>
      </c>
      <c r="H5" s="11">
        <v>21.78</v>
      </c>
      <c r="I5" s="11">
        <v>21.92</v>
      </c>
      <c r="J5" s="11">
        <v>22.03</v>
      </c>
      <c r="K5" s="11">
        <v>23.64</v>
      </c>
      <c r="L5" s="11">
        <v>24.87</v>
      </c>
      <c r="M5" s="11">
        <v>24.96</v>
      </c>
      <c r="N5" s="11">
        <v>24.08</v>
      </c>
      <c r="O5" s="11">
        <v>24.79</v>
      </c>
      <c r="P5" s="11">
        <v>21.14</v>
      </c>
      <c r="Q5" s="11">
        <v>20.18</v>
      </c>
      <c r="R5" s="3">
        <v>17.670000000000002</v>
      </c>
      <c r="S5" s="3">
        <v>18.809999999999999</v>
      </c>
      <c r="T5" s="3">
        <v>21.24</v>
      </c>
      <c r="V5" s="3">
        <f>C5-D5</f>
        <v>0.93000000000000327</v>
      </c>
      <c r="W5" s="3">
        <f t="shared" ref="W5:X14" si="2">D5-E5</f>
        <v>-7.0000000000000284E-2</v>
      </c>
      <c r="X5" s="3">
        <f t="shared" si="2"/>
        <v>0.13999999999999702</v>
      </c>
      <c r="Y5" s="3">
        <f t="shared" si="0"/>
        <v>0.68000000000000327</v>
      </c>
      <c r="Z5" s="3">
        <f t="shared" si="0"/>
        <v>-0.2900000000000027</v>
      </c>
      <c r="AA5" s="3">
        <f t="shared" ref="AA5:AA23" si="3">H5-I5</f>
        <v>-0.14000000000000057</v>
      </c>
      <c r="AB5" s="3">
        <f t="shared" ref="AB5:AB23" si="4">I5-J5</f>
        <v>-0.10999999999999943</v>
      </c>
      <c r="AC5" s="3">
        <f t="shared" ref="AC5:AC23" si="5">J5-K5</f>
        <v>-1.6099999999999994</v>
      </c>
      <c r="AD5" s="3">
        <f t="shared" ref="AD5:AD23" si="6">K5-L5</f>
        <v>-1.2300000000000004</v>
      </c>
      <c r="AE5" s="3">
        <f t="shared" ref="AE5:AE21" si="7">L5-M5</f>
        <v>-8.9999999999999858E-2</v>
      </c>
      <c r="AF5" s="3">
        <f t="shared" ref="AF5:AF21" si="8">M5-N5</f>
        <v>0.88000000000000256</v>
      </c>
      <c r="AG5" s="3">
        <f t="shared" ref="AG5:AG23" si="9">N5-O5</f>
        <v>-0.71000000000000085</v>
      </c>
      <c r="AH5" s="3">
        <f t="shared" ref="AH5:AH23" si="10">O5-P5</f>
        <v>3.6499999999999986</v>
      </c>
      <c r="AI5" s="3">
        <f t="shared" ref="AI5:AI23" si="11">P5-Q5</f>
        <v>0.96000000000000085</v>
      </c>
      <c r="AJ5" s="3">
        <f t="shared" ref="AJ5:AJ23" si="12">Q5-R5</f>
        <v>2.509999999999998</v>
      </c>
      <c r="AK5" s="3">
        <f t="shared" ref="AK5:AL23" si="13">R5-S5</f>
        <v>-1.139999999999997</v>
      </c>
      <c r="AL5" s="3">
        <f t="shared" si="0"/>
        <v>-2.4299999999999997</v>
      </c>
      <c r="AN5" s="3">
        <v>1998</v>
      </c>
      <c r="AO5" s="160">
        <v>0.25333333333333291</v>
      </c>
      <c r="AP5" s="162">
        <v>-0.2460000000000008</v>
      </c>
      <c r="AQ5" s="160">
        <v>1.1366666666666665</v>
      </c>
      <c r="AR5" s="160">
        <v>1.1566666666666672</v>
      </c>
      <c r="AS5" s="160">
        <v>2.2111111111111108</v>
      </c>
      <c r="AT5" s="160">
        <v>1.1173999999999999</v>
      </c>
      <c r="AU5" s="160">
        <v>1.3840909090909086</v>
      </c>
      <c r="AV5" s="160">
        <v>0.74500000000000011</v>
      </c>
      <c r="AW5" s="160">
        <f t="shared" si="1"/>
        <v>0.96978358585858571</v>
      </c>
    </row>
    <row r="6" spans="1:49" x14ac:dyDescent="0.2">
      <c r="A6" s="4">
        <v>380003098482103</v>
      </c>
      <c r="B6" s="4" t="s">
        <v>51</v>
      </c>
      <c r="C6" s="10">
        <v>10.199999999999999</v>
      </c>
      <c r="D6" s="10">
        <v>9.36</v>
      </c>
      <c r="E6" s="10">
        <v>8.69</v>
      </c>
      <c r="F6" s="10">
        <v>8</v>
      </c>
      <c r="G6" s="10">
        <v>8.77</v>
      </c>
      <c r="H6" s="10">
        <v>9.01</v>
      </c>
      <c r="I6" s="10">
        <v>8.81</v>
      </c>
      <c r="J6" s="10">
        <v>9.42</v>
      </c>
      <c r="K6" s="10">
        <v>9.9600000000000009</v>
      </c>
      <c r="L6" s="10">
        <v>11.31</v>
      </c>
      <c r="M6" s="10">
        <v>9.8699999999999992</v>
      </c>
      <c r="N6" s="10">
        <v>9.8000000000000007</v>
      </c>
      <c r="O6" s="10">
        <v>9.9600000000000009</v>
      </c>
      <c r="P6" s="10">
        <v>8.14</v>
      </c>
      <c r="Q6" s="3">
        <v>8.1</v>
      </c>
      <c r="R6" s="3">
        <v>7.6</v>
      </c>
      <c r="S6" s="3">
        <v>8.06</v>
      </c>
      <c r="T6" s="3">
        <v>10.33</v>
      </c>
      <c r="V6" s="3">
        <f t="shared" ref="V6:V23" si="14">C6-D6</f>
        <v>0.83999999999999986</v>
      </c>
      <c r="W6" s="3">
        <f t="shared" si="2"/>
        <v>0.66999999999999993</v>
      </c>
      <c r="X6" s="3">
        <f t="shared" si="2"/>
        <v>0.6899999999999995</v>
      </c>
      <c r="Y6" s="3">
        <f t="shared" si="0"/>
        <v>-0.76999999999999957</v>
      </c>
      <c r="Z6" s="3">
        <f t="shared" si="0"/>
        <v>-0.24000000000000021</v>
      </c>
      <c r="AA6" s="3">
        <f t="shared" si="3"/>
        <v>0.19999999999999929</v>
      </c>
      <c r="AB6" s="3">
        <f t="shared" si="4"/>
        <v>-0.60999999999999943</v>
      </c>
      <c r="AC6" s="3">
        <f t="shared" si="5"/>
        <v>-0.54000000000000092</v>
      </c>
      <c r="AD6" s="3">
        <f t="shared" si="6"/>
        <v>-1.3499999999999996</v>
      </c>
      <c r="AE6" s="3">
        <f t="shared" si="7"/>
        <v>1.4400000000000013</v>
      </c>
      <c r="AF6" s="3">
        <f t="shared" si="8"/>
        <v>6.9999999999998508E-2</v>
      </c>
      <c r="AG6" s="3">
        <f t="shared" si="9"/>
        <v>-0.16000000000000014</v>
      </c>
      <c r="AH6" s="3">
        <f t="shared" si="10"/>
        <v>1.8200000000000003</v>
      </c>
      <c r="AI6" s="3">
        <f t="shared" si="11"/>
        <v>4.0000000000000924E-2</v>
      </c>
      <c r="AJ6" s="3">
        <f t="shared" si="12"/>
        <v>0.5</v>
      </c>
      <c r="AK6" s="3">
        <f t="shared" si="13"/>
        <v>-0.46000000000000085</v>
      </c>
      <c r="AL6" s="3">
        <f t="shared" si="0"/>
        <v>-2.2699999999999996</v>
      </c>
      <c r="AN6" s="3">
        <v>1999</v>
      </c>
      <c r="AO6" s="160">
        <v>0.18000000000000041</v>
      </c>
      <c r="AP6" s="160">
        <v>0.31799999999999995</v>
      </c>
      <c r="AQ6" s="162">
        <v>-0.99000000000000021</v>
      </c>
      <c r="AR6" s="162">
        <v>-0.45444444444444465</v>
      </c>
      <c r="AS6" s="162">
        <v>-0.93444444444444441</v>
      </c>
      <c r="AT6" s="162">
        <v>-0.70339999999999991</v>
      </c>
      <c r="AU6" s="160">
        <v>0.28818181818181898</v>
      </c>
      <c r="AV6" s="160">
        <v>0.55541666666666645</v>
      </c>
      <c r="AW6" s="162">
        <f t="shared" si="1"/>
        <v>-0.2175863005050504</v>
      </c>
    </row>
    <row r="7" spans="1:49" x14ac:dyDescent="0.2">
      <c r="A7" s="4">
        <v>375750098451101</v>
      </c>
      <c r="B7" s="4" t="s">
        <v>52</v>
      </c>
      <c r="C7" s="12">
        <v>21.42</v>
      </c>
      <c r="D7" s="12">
        <v>20.37</v>
      </c>
      <c r="E7" s="12">
        <v>20</v>
      </c>
      <c r="F7" s="12">
        <v>19.8</v>
      </c>
      <c r="G7" s="12">
        <v>19.260000000000002</v>
      </c>
      <c r="H7" s="12">
        <v>19.5</v>
      </c>
      <c r="I7" s="12"/>
      <c r="J7" s="12">
        <v>20.059999999999999</v>
      </c>
      <c r="K7" s="12">
        <v>21.61</v>
      </c>
      <c r="L7" s="12">
        <v>23.14</v>
      </c>
      <c r="M7" s="12">
        <v>22.75</v>
      </c>
      <c r="N7" s="12">
        <v>22.27</v>
      </c>
      <c r="O7" s="12">
        <v>23.3</v>
      </c>
      <c r="P7" s="12">
        <v>18.920000000000002</v>
      </c>
      <c r="Q7" s="12">
        <v>17.739999999999998</v>
      </c>
      <c r="R7" s="3">
        <v>15.41</v>
      </c>
      <c r="S7" s="3">
        <v>16.5</v>
      </c>
      <c r="T7" s="3">
        <v>20.28</v>
      </c>
      <c r="V7" s="3">
        <f t="shared" si="14"/>
        <v>1.0500000000000007</v>
      </c>
      <c r="W7" s="3">
        <f t="shared" si="2"/>
        <v>0.37000000000000099</v>
      </c>
      <c r="X7" s="3">
        <f t="shared" si="2"/>
        <v>0.19999999999999929</v>
      </c>
      <c r="Y7" s="3">
        <f t="shared" si="0"/>
        <v>0.53999999999999915</v>
      </c>
      <c r="Z7" s="3">
        <f t="shared" si="0"/>
        <v>-0.23999999999999844</v>
      </c>
      <c r="AC7" s="3">
        <f t="shared" si="5"/>
        <v>-1.5500000000000007</v>
      </c>
      <c r="AD7" s="3">
        <f t="shared" si="6"/>
        <v>-1.5300000000000011</v>
      </c>
      <c r="AE7" s="3">
        <f t="shared" si="7"/>
        <v>0.39000000000000057</v>
      </c>
      <c r="AF7" s="3">
        <f t="shared" si="8"/>
        <v>0.48000000000000043</v>
      </c>
      <c r="AG7" s="3">
        <f t="shared" si="9"/>
        <v>-1.0300000000000011</v>
      </c>
      <c r="AH7" s="3">
        <f t="shared" si="10"/>
        <v>4.379999999999999</v>
      </c>
      <c r="AI7" s="3">
        <f t="shared" si="11"/>
        <v>1.1800000000000033</v>
      </c>
      <c r="AJ7" s="3">
        <f t="shared" si="12"/>
        <v>2.3299999999999983</v>
      </c>
      <c r="AK7" s="3">
        <f t="shared" si="13"/>
        <v>-1.0899999999999999</v>
      </c>
      <c r="AL7" s="3">
        <f t="shared" si="0"/>
        <v>-3.7800000000000011</v>
      </c>
      <c r="AN7" s="3">
        <v>2000</v>
      </c>
      <c r="AO7" s="162">
        <v>-0.26666666666666711</v>
      </c>
      <c r="AP7" s="160">
        <v>0.26500000000000057</v>
      </c>
      <c r="AQ7" s="162">
        <v>-1.1133333333333333</v>
      </c>
      <c r="AR7" s="162">
        <v>-0.27222222222222237</v>
      </c>
      <c r="AS7" s="162">
        <v>-0.95444444444444421</v>
      </c>
      <c r="AT7" s="162">
        <v>-0.24729166666666638</v>
      </c>
      <c r="AU7" s="162">
        <v>-0.56142857142857294</v>
      </c>
      <c r="AV7" s="162">
        <v>-0.44217391304347803</v>
      </c>
      <c r="AW7" s="162">
        <f t="shared" si="1"/>
        <v>-0.44907010222567295</v>
      </c>
    </row>
    <row r="8" spans="1:49" x14ac:dyDescent="0.2">
      <c r="A8" s="4">
        <v>375429098480403</v>
      </c>
      <c r="B8" s="4" t="s">
        <v>53</v>
      </c>
      <c r="C8" s="10">
        <v>17.52</v>
      </c>
      <c r="D8" s="10">
        <v>16.87</v>
      </c>
      <c r="E8" s="10">
        <v>16.89</v>
      </c>
      <c r="F8" s="10">
        <v>16.989999999999998</v>
      </c>
      <c r="G8" s="10">
        <v>16.23</v>
      </c>
      <c r="H8" s="10">
        <v>16.41</v>
      </c>
      <c r="I8" s="10">
        <v>16.32</v>
      </c>
      <c r="J8" s="10">
        <v>16.350000000000001</v>
      </c>
      <c r="K8" s="10">
        <v>18.25</v>
      </c>
      <c r="L8" s="10">
        <v>19.5</v>
      </c>
      <c r="M8" s="10"/>
      <c r="N8" s="10">
        <v>18.14</v>
      </c>
      <c r="O8" s="10">
        <v>19.690000000000001</v>
      </c>
      <c r="P8" s="10">
        <v>16.39</v>
      </c>
      <c r="Q8" s="3">
        <v>14.92</v>
      </c>
      <c r="R8" s="3">
        <v>12.53</v>
      </c>
      <c r="S8" s="3">
        <v>12.61</v>
      </c>
      <c r="T8" s="3">
        <v>15.68</v>
      </c>
      <c r="V8" s="3">
        <f t="shared" si="14"/>
        <v>0.64999999999999858</v>
      </c>
      <c r="W8" s="3">
        <f t="shared" si="2"/>
        <v>-1.9999999999999574E-2</v>
      </c>
      <c r="X8" s="3">
        <f t="shared" si="2"/>
        <v>-9.9999999999997868E-2</v>
      </c>
      <c r="Y8" s="3">
        <f t="shared" si="0"/>
        <v>0.75999999999999801</v>
      </c>
      <c r="Z8" s="3">
        <f t="shared" si="0"/>
        <v>-0.17999999999999972</v>
      </c>
      <c r="AA8" s="3">
        <f t="shared" si="3"/>
        <v>8.9999999999999858E-2</v>
      </c>
      <c r="AB8" s="3">
        <f t="shared" si="4"/>
        <v>-3.0000000000001137E-2</v>
      </c>
      <c r="AC8" s="3">
        <f t="shared" si="5"/>
        <v>-1.8999999999999986</v>
      </c>
      <c r="AD8" s="3">
        <f t="shared" si="6"/>
        <v>-1.25</v>
      </c>
      <c r="AG8" s="3">
        <f t="shared" si="9"/>
        <v>-1.5500000000000007</v>
      </c>
      <c r="AH8" s="3">
        <f t="shared" si="10"/>
        <v>3.3000000000000007</v>
      </c>
      <c r="AI8" s="3">
        <f t="shared" si="11"/>
        <v>1.4700000000000006</v>
      </c>
      <c r="AJ8" s="3">
        <f t="shared" si="12"/>
        <v>2.3900000000000006</v>
      </c>
      <c r="AK8" s="3">
        <f t="shared" si="13"/>
        <v>-8.0000000000000071E-2</v>
      </c>
      <c r="AL8" s="3">
        <f t="shared" si="0"/>
        <v>-3.0700000000000003</v>
      </c>
      <c r="AN8" s="3">
        <v>2001</v>
      </c>
      <c r="AO8" s="160">
        <v>0.35222222222222216</v>
      </c>
      <c r="AP8" s="162">
        <v>-0.24750000000000227</v>
      </c>
      <c r="AQ8" s="160">
        <v>0.33000000000000007</v>
      </c>
      <c r="AR8" s="162">
        <v>-0.1055555555555554</v>
      </c>
      <c r="AS8" s="162">
        <v>-0.43888888888888899</v>
      </c>
      <c r="AT8" s="162">
        <v>-7.6666666666666813E-2</v>
      </c>
      <c r="AU8" s="160">
        <v>0.13428571428571379</v>
      </c>
      <c r="AV8" s="162">
        <v>-0.875</v>
      </c>
      <c r="AW8" s="162">
        <f t="shared" si="1"/>
        <v>-0.11588789682539719</v>
      </c>
    </row>
    <row r="9" spans="1:49" x14ac:dyDescent="0.2">
      <c r="A9" s="4">
        <v>375428098513101</v>
      </c>
      <c r="B9" s="4" t="s">
        <v>54</v>
      </c>
      <c r="C9" s="13">
        <v>14.67</v>
      </c>
      <c r="D9" s="13">
        <v>13.5</v>
      </c>
      <c r="E9" s="13">
        <v>12.16</v>
      </c>
      <c r="F9" s="13">
        <v>12.4</v>
      </c>
      <c r="G9" s="13">
        <v>12.4</v>
      </c>
      <c r="H9" s="13">
        <v>13.33</v>
      </c>
      <c r="I9" s="13">
        <v>13.01</v>
      </c>
      <c r="J9" s="13">
        <v>13.67</v>
      </c>
      <c r="K9" s="13">
        <v>14.58</v>
      </c>
      <c r="L9" s="13">
        <v>15.8</v>
      </c>
      <c r="M9" s="13">
        <v>15.53</v>
      </c>
      <c r="N9" s="13">
        <v>14.13</v>
      </c>
      <c r="O9" s="13">
        <v>15.15</v>
      </c>
      <c r="P9" s="13">
        <v>11.98</v>
      </c>
      <c r="Q9" s="13">
        <v>12.26</v>
      </c>
      <c r="R9" s="3">
        <v>11.05</v>
      </c>
      <c r="S9" s="3">
        <v>11.35</v>
      </c>
      <c r="T9" s="3">
        <v>14.92</v>
      </c>
      <c r="V9" s="3">
        <f t="shared" si="14"/>
        <v>1.17</v>
      </c>
      <c r="W9" s="3">
        <f t="shared" si="2"/>
        <v>1.3399999999999999</v>
      </c>
      <c r="X9" s="3">
        <f t="shared" si="2"/>
        <v>-0.24000000000000021</v>
      </c>
      <c r="Y9" s="3">
        <f t="shared" si="0"/>
        <v>0</v>
      </c>
      <c r="Z9" s="3">
        <f t="shared" si="0"/>
        <v>-0.92999999999999972</v>
      </c>
      <c r="AA9" s="3">
        <f t="shared" si="3"/>
        <v>0.32000000000000028</v>
      </c>
      <c r="AB9" s="3">
        <f t="shared" si="4"/>
        <v>-0.66000000000000014</v>
      </c>
      <c r="AC9" s="3">
        <f t="shared" si="5"/>
        <v>-0.91000000000000014</v>
      </c>
      <c r="AD9" s="3">
        <f t="shared" si="6"/>
        <v>-1.2200000000000006</v>
      </c>
      <c r="AE9" s="3">
        <f t="shared" si="7"/>
        <v>0.27000000000000135</v>
      </c>
      <c r="AF9" s="3">
        <f t="shared" si="8"/>
        <v>1.3999999999999986</v>
      </c>
      <c r="AG9" s="3">
        <f t="shared" si="9"/>
        <v>-1.0199999999999996</v>
      </c>
      <c r="AH9" s="3">
        <f t="shared" si="10"/>
        <v>3.17</v>
      </c>
      <c r="AI9" s="3">
        <f t="shared" si="11"/>
        <v>-0.27999999999999936</v>
      </c>
      <c r="AJ9" s="3">
        <f t="shared" si="12"/>
        <v>1.2099999999999991</v>
      </c>
      <c r="AK9" s="3">
        <f t="shared" si="13"/>
        <v>-0.29999999999999893</v>
      </c>
      <c r="AL9" s="3">
        <f t="shared" si="0"/>
        <v>-3.5700000000000003</v>
      </c>
      <c r="AN9" s="3">
        <v>2002</v>
      </c>
      <c r="AO9" s="162">
        <v>-0.49764705882352928</v>
      </c>
      <c r="AP9" s="160">
        <v>0.70600000000000096</v>
      </c>
      <c r="AQ9" s="162">
        <v>-1.3366666666666667</v>
      </c>
      <c r="AR9" s="162">
        <v>-0.53181818181818197</v>
      </c>
      <c r="AS9" s="162">
        <v>-1.6466666666666658</v>
      </c>
      <c r="AT9" s="162">
        <v>-1.5283673469387764</v>
      </c>
      <c r="AU9" s="162">
        <v>-0.41285714285714142</v>
      </c>
      <c r="AV9" s="162">
        <v>-0.79833333333333323</v>
      </c>
      <c r="AW9" s="162">
        <f t="shared" si="1"/>
        <v>-0.75579454963803661</v>
      </c>
    </row>
    <row r="10" spans="1:49" x14ac:dyDescent="0.2">
      <c r="A10" s="5">
        <v>375211098505601</v>
      </c>
      <c r="B10" s="8" t="s">
        <v>55</v>
      </c>
      <c r="I10" s="17">
        <v>7.28</v>
      </c>
      <c r="J10" s="17">
        <v>8.15</v>
      </c>
      <c r="K10" s="17">
        <v>8.9700000000000006</v>
      </c>
      <c r="L10" s="17">
        <v>10.72</v>
      </c>
      <c r="M10" s="17">
        <v>10.16</v>
      </c>
      <c r="N10" s="17">
        <v>8.44</v>
      </c>
      <c r="O10" s="17">
        <v>10.6</v>
      </c>
      <c r="P10" s="17">
        <v>6.63</v>
      </c>
      <c r="Q10" s="17">
        <v>4.68</v>
      </c>
      <c r="R10" s="3">
        <v>6.13</v>
      </c>
      <c r="S10" s="3">
        <v>6.62</v>
      </c>
      <c r="T10" s="3">
        <v>9.2799999999999994</v>
      </c>
      <c r="AB10" s="3">
        <f t="shared" si="4"/>
        <v>-0.87000000000000011</v>
      </c>
      <c r="AC10" s="3">
        <f t="shared" si="5"/>
        <v>-0.82000000000000028</v>
      </c>
      <c r="AD10" s="3">
        <f t="shared" si="6"/>
        <v>-1.75</v>
      </c>
      <c r="AE10" s="3">
        <f t="shared" si="7"/>
        <v>0.5600000000000005</v>
      </c>
      <c r="AF10" s="3">
        <f t="shared" si="8"/>
        <v>1.7200000000000006</v>
      </c>
      <c r="AG10" s="3">
        <f t="shared" si="9"/>
        <v>-2.16</v>
      </c>
      <c r="AH10" s="3">
        <f t="shared" si="10"/>
        <v>3.9699999999999998</v>
      </c>
      <c r="AI10" s="3">
        <f t="shared" si="11"/>
        <v>1.9500000000000002</v>
      </c>
      <c r="AJ10" s="3">
        <f t="shared" si="12"/>
        <v>-1.4500000000000002</v>
      </c>
      <c r="AK10" s="3">
        <f t="shared" si="13"/>
        <v>-0.49000000000000021</v>
      </c>
      <c r="AL10" s="3">
        <f t="shared" si="0"/>
        <v>-2.6599999999999993</v>
      </c>
      <c r="AN10" s="3">
        <v>2003</v>
      </c>
      <c r="AO10" s="162">
        <v>-0.94750000000000012</v>
      </c>
      <c r="AP10" s="162">
        <v>-2.3919999999999995</v>
      </c>
      <c r="AQ10" s="162">
        <v>-0.97100000000000009</v>
      </c>
      <c r="AR10" s="162">
        <v>-0.69454545454545435</v>
      </c>
      <c r="AS10" s="162">
        <v>-2.6183333333333345</v>
      </c>
      <c r="AT10" s="162">
        <v>-2.0266666666666673</v>
      </c>
      <c r="AU10" s="162">
        <v>-2.1020000000000012</v>
      </c>
      <c r="AV10" s="162">
        <v>-0.83499999999999985</v>
      </c>
      <c r="AW10" s="162">
        <f t="shared" si="1"/>
        <v>-1.5733806818181819</v>
      </c>
    </row>
    <row r="11" spans="1:49" x14ac:dyDescent="0.2">
      <c r="A11" s="5">
        <v>375257098523601</v>
      </c>
      <c r="B11" s="3" t="s">
        <v>56</v>
      </c>
      <c r="J11" s="25">
        <v>22.77</v>
      </c>
      <c r="K11" s="25">
        <v>23.55</v>
      </c>
      <c r="L11" s="25">
        <v>24.86</v>
      </c>
      <c r="M11" s="25">
        <v>24.66</v>
      </c>
      <c r="N11" s="25">
        <v>23.01</v>
      </c>
      <c r="O11" s="25">
        <v>24.86</v>
      </c>
      <c r="P11" s="25">
        <v>20.92</v>
      </c>
      <c r="Q11" s="25">
        <v>21.69</v>
      </c>
      <c r="R11" s="3">
        <v>21.18</v>
      </c>
      <c r="S11" s="3">
        <v>21.95</v>
      </c>
      <c r="T11" s="3">
        <v>24.29</v>
      </c>
      <c r="AC11" s="3">
        <f t="shared" si="5"/>
        <v>-0.78000000000000114</v>
      </c>
      <c r="AD11" s="3">
        <f t="shared" si="6"/>
        <v>-1.3099999999999987</v>
      </c>
      <c r="AE11" s="3">
        <f t="shared" si="7"/>
        <v>0.19999999999999929</v>
      </c>
      <c r="AF11" s="3">
        <f t="shared" si="8"/>
        <v>1.6499999999999986</v>
      </c>
      <c r="AG11" s="3">
        <f t="shared" si="9"/>
        <v>-1.8499999999999979</v>
      </c>
      <c r="AH11" s="3">
        <f t="shared" si="10"/>
        <v>3.9399999999999977</v>
      </c>
      <c r="AI11" s="3">
        <f t="shared" si="11"/>
        <v>-0.76999999999999957</v>
      </c>
      <c r="AJ11" s="3">
        <f t="shared" si="12"/>
        <v>0.51000000000000156</v>
      </c>
      <c r="AK11" s="3">
        <f t="shared" si="13"/>
        <v>-0.76999999999999957</v>
      </c>
      <c r="AL11" s="3">
        <f t="shared" si="0"/>
        <v>-2.34</v>
      </c>
      <c r="AN11" s="3">
        <v>2004</v>
      </c>
      <c r="AO11" s="162">
        <v>-1.1919999999999999</v>
      </c>
      <c r="AP11" s="162">
        <v>-1.7400000000000002</v>
      </c>
      <c r="AQ11" s="162">
        <v>-1.587</v>
      </c>
      <c r="AR11" s="162">
        <v>-0.74909090909090892</v>
      </c>
      <c r="AS11" s="162">
        <v>-2.0199999999999991</v>
      </c>
      <c r="AT11" s="162">
        <v>-1.5698000000000001</v>
      </c>
      <c r="AU11" s="162">
        <v>-1.4142857142857137</v>
      </c>
      <c r="AV11" s="162">
        <v>-0.75000000000000033</v>
      </c>
      <c r="AW11" s="162">
        <f t="shared" si="1"/>
        <v>-1.3777720779220779</v>
      </c>
    </row>
    <row r="12" spans="1:49" x14ac:dyDescent="0.2">
      <c r="A12" s="5">
        <v>375337098533301</v>
      </c>
      <c r="B12" s="3" t="s">
        <v>57</v>
      </c>
      <c r="J12" s="26">
        <v>16.489999999999998</v>
      </c>
      <c r="K12" s="26">
        <v>17.850000000000001</v>
      </c>
      <c r="L12" s="26">
        <v>19.079999999999998</v>
      </c>
      <c r="M12" s="26">
        <v>19.02</v>
      </c>
      <c r="N12" s="26">
        <v>17.18</v>
      </c>
      <c r="O12" s="26">
        <v>19.309999999999999</v>
      </c>
      <c r="P12" s="26">
        <v>13.84</v>
      </c>
      <c r="Q12" s="26">
        <v>13.96</v>
      </c>
      <c r="R12" s="3">
        <v>13</v>
      </c>
      <c r="S12" s="3">
        <v>14.29</v>
      </c>
      <c r="T12" s="3">
        <v>17.32</v>
      </c>
      <c r="AC12" s="3">
        <f t="shared" si="5"/>
        <v>-1.360000000000003</v>
      </c>
      <c r="AD12" s="3">
        <f t="shared" si="6"/>
        <v>-1.2299999999999969</v>
      </c>
      <c r="AE12" s="3">
        <f t="shared" si="7"/>
        <v>5.9999999999998721E-2</v>
      </c>
      <c r="AF12" s="3">
        <f t="shared" si="8"/>
        <v>1.8399999999999999</v>
      </c>
      <c r="AG12" s="3">
        <f t="shared" si="9"/>
        <v>-2.129999999999999</v>
      </c>
      <c r="AH12" s="3">
        <f t="shared" si="10"/>
        <v>5.4699999999999989</v>
      </c>
      <c r="AI12" s="3">
        <f t="shared" si="11"/>
        <v>-0.12000000000000099</v>
      </c>
      <c r="AJ12" s="3">
        <f t="shared" si="12"/>
        <v>0.96000000000000085</v>
      </c>
      <c r="AK12" s="3">
        <f t="shared" si="13"/>
        <v>-1.2899999999999991</v>
      </c>
      <c r="AL12" s="3">
        <f t="shared" si="0"/>
        <v>-3.0300000000000011</v>
      </c>
      <c r="AN12" s="3">
        <v>2005</v>
      </c>
      <c r="AO12" s="160">
        <v>0.69733333333333336</v>
      </c>
      <c r="AP12" s="160">
        <v>0.19750000000000156</v>
      </c>
      <c r="AQ12" s="160">
        <v>0.95600000000000018</v>
      </c>
      <c r="AR12" s="160">
        <v>1.126363636363636</v>
      </c>
      <c r="AS12" s="162">
        <v>-1.1150000000000004</v>
      </c>
      <c r="AT12" s="162">
        <v>-0.32180000000000009</v>
      </c>
      <c r="AU12" s="162">
        <v>-0.97272727272727255</v>
      </c>
      <c r="AV12" s="160">
        <v>0.75</v>
      </c>
      <c r="AW12" s="160">
        <f t="shared" si="1"/>
        <v>0.16470871212121224</v>
      </c>
    </row>
    <row r="13" spans="1:49" x14ac:dyDescent="0.2">
      <c r="A13" s="5">
        <v>375429098480401</v>
      </c>
      <c r="B13" s="3" t="s">
        <v>58</v>
      </c>
      <c r="C13" s="14">
        <v>22.25</v>
      </c>
      <c r="D13" s="14">
        <v>21.82</v>
      </c>
      <c r="E13" s="14">
        <v>22.22</v>
      </c>
      <c r="F13" s="14">
        <v>22.14</v>
      </c>
      <c r="G13" s="14">
        <v>22.06</v>
      </c>
      <c r="H13" s="14">
        <v>22.32</v>
      </c>
      <c r="I13" s="14">
        <v>22.17</v>
      </c>
      <c r="J13" s="14">
        <v>22.57</v>
      </c>
      <c r="K13" s="14">
        <v>22.9</v>
      </c>
      <c r="L13" s="14">
        <v>23.41</v>
      </c>
      <c r="M13" s="14"/>
      <c r="N13" s="14">
        <v>23.63</v>
      </c>
      <c r="O13" s="14">
        <v>24.15</v>
      </c>
      <c r="P13" s="14">
        <v>23.2</v>
      </c>
      <c r="Q13" s="14">
        <v>22.89</v>
      </c>
      <c r="R13" s="3">
        <v>22.18</v>
      </c>
      <c r="S13" s="3">
        <v>21.89</v>
      </c>
      <c r="T13" s="3">
        <v>22.44</v>
      </c>
      <c r="V13" s="3">
        <f t="shared" si="14"/>
        <v>0.42999999999999972</v>
      </c>
      <c r="W13" s="3">
        <f t="shared" si="2"/>
        <v>-0.39999999999999858</v>
      </c>
      <c r="X13" s="3">
        <f t="shared" si="2"/>
        <v>7.9999999999998295E-2</v>
      </c>
      <c r="Y13" s="3">
        <f t="shared" si="0"/>
        <v>8.0000000000001847E-2</v>
      </c>
      <c r="Z13" s="3">
        <f t="shared" si="0"/>
        <v>-0.26000000000000156</v>
      </c>
      <c r="AA13" s="3">
        <f t="shared" si="3"/>
        <v>0.14999999999999858</v>
      </c>
      <c r="AB13" s="3">
        <f t="shared" si="4"/>
        <v>-0.39999999999999858</v>
      </c>
      <c r="AC13" s="3">
        <f t="shared" si="5"/>
        <v>-0.32999999999999829</v>
      </c>
      <c r="AD13" s="3">
        <f t="shared" si="6"/>
        <v>-0.51000000000000156</v>
      </c>
      <c r="AG13" s="3">
        <f t="shared" si="9"/>
        <v>-0.51999999999999957</v>
      </c>
      <c r="AH13" s="3">
        <f t="shared" si="10"/>
        <v>0.94999999999999929</v>
      </c>
      <c r="AI13" s="3">
        <f t="shared" si="11"/>
        <v>0.30999999999999872</v>
      </c>
      <c r="AJ13" s="3">
        <f t="shared" si="12"/>
        <v>0.71000000000000085</v>
      </c>
      <c r="AK13" s="3">
        <f t="shared" si="13"/>
        <v>0.28999999999999915</v>
      </c>
      <c r="AL13" s="3">
        <f t="shared" si="0"/>
        <v>-0.55000000000000071</v>
      </c>
      <c r="AN13" s="3">
        <v>2006</v>
      </c>
      <c r="AO13" s="160">
        <v>0.84866666666666624</v>
      </c>
      <c r="AP13" s="162">
        <v>-0.3433333333333361</v>
      </c>
      <c r="AQ13" s="160">
        <v>0.81299999999999917</v>
      </c>
      <c r="AR13" s="162">
        <v>-0.32545454545454527</v>
      </c>
      <c r="AS13" s="162">
        <v>-0.36333333333333312</v>
      </c>
      <c r="AT13" s="162">
        <v>-0.2632000000000001</v>
      </c>
      <c r="AU13" s="162">
        <v>-0.17181818181818123</v>
      </c>
      <c r="AV13" s="160">
        <v>0.68608695652173923</v>
      </c>
      <c r="AW13" s="160">
        <f t="shared" si="1"/>
        <v>0.11007677865612613</v>
      </c>
    </row>
    <row r="14" spans="1:49" x14ac:dyDescent="0.2">
      <c r="A14" s="5">
        <v>375429098480402</v>
      </c>
      <c r="B14" s="3" t="s">
        <v>59</v>
      </c>
      <c r="C14" s="14">
        <v>13.95</v>
      </c>
      <c r="D14" s="14">
        <v>14.17</v>
      </c>
      <c r="E14" s="14">
        <v>12.67</v>
      </c>
      <c r="F14" s="14">
        <v>11.82</v>
      </c>
      <c r="G14" s="14">
        <v>11.25</v>
      </c>
      <c r="H14" s="14">
        <v>12.05</v>
      </c>
      <c r="I14" s="14">
        <v>11.98</v>
      </c>
      <c r="J14" s="14">
        <v>12.35</v>
      </c>
      <c r="K14" s="14">
        <v>14.45</v>
      </c>
      <c r="L14" s="14">
        <v>15.96</v>
      </c>
      <c r="M14" s="14"/>
      <c r="N14" s="14">
        <v>13.91</v>
      </c>
      <c r="O14" s="14">
        <v>15.7</v>
      </c>
      <c r="P14" s="14">
        <v>10.66</v>
      </c>
      <c r="Q14" s="14">
        <v>9.4499999999999993</v>
      </c>
      <c r="R14" s="3">
        <v>6.77</v>
      </c>
      <c r="S14" s="3">
        <v>7.71</v>
      </c>
      <c r="T14" s="3">
        <v>12.65</v>
      </c>
      <c r="V14" s="3">
        <f t="shared" si="14"/>
        <v>-0.22000000000000064</v>
      </c>
      <c r="W14" s="3">
        <f t="shared" si="2"/>
        <v>1.5</v>
      </c>
      <c r="X14" s="3">
        <f t="shared" si="2"/>
        <v>0.84999999999999964</v>
      </c>
      <c r="Y14" s="3">
        <f t="shared" si="0"/>
        <v>0.57000000000000028</v>
      </c>
      <c r="Z14" s="3">
        <f t="shared" si="0"/>
        <v>-0.80000000000000071</v>
      </c>
      <c r="AA14" s="3">
        <f t="shared" si="3"/>
        <v>7.0000000000000284E-2</v>
      </c>
      <c r="AB14" s="3">
        <f t="shared" si="4"/>
        <v>-0.36999999999999922</v>
      </c>
      <c r="AC14" s="3">
        <f t="shared" si="5"/>
        <v>-2.0999999999999996</v>
      </c>
      <c r="AD14" s="3">
        <f t="shared" si="6"/>
        <v>-1.5100000000000016</v>
      </c>
      <c r="AG14" s="3">
        <f t="shared" si="9"/>
        <v>-1.7899999999999991</v>
      </c>
      <c r="AH14" s="3">
        <f t="shared" si="10"/>
        <v>5.0399999999999991</v>
      </c>
      <c r="AI14" s="3">
        <f t="shared" si="11"/>
        <v>1.2100000000000009</v>
      </c>
      <c r="AJ14" s="3">
        <f t="shared" si="12"/>
        <v>2.6799999999999997</v>
      </c>
      <c r="AK14" s="3">
        <f t="shared" si="13"/>
        <v>-0.94000000000000039</v>
      </c>
      <c r="AL14" s="3">
        <f t="shared" si="0"/>
        <v>-4.9400000000000004</v>
      </c>
      <c r="AN14" s="3">
        <v>2007</v>
      </c>
      <c r="AO14" s="162">
        <v>-0.90449999999999964</v>
      </c>
      <c r="AP14" s="162">
        <v>-0.72666666666666657</v>
      </c>
      <c r="AQ14" s="162">
        <v>-2.0909999999999997</v>
      </c>
      <c r="AR14" s="162">
        <v>-0.59666666666666679</v>
      </c>
      <c r="AS14" s="162">
        <v>-2.15</v>
      </c>
      <c r="AT14" s="162">
        <v>-1.8997959183673478</v>
      </c>
      <c r="AU14" s="162">
        <v>-1.2295454545454563</v>
      </c>
      <c r="AV14" s="162">
        <v>-2.1704166666666671</v>
      </c>
      <c r="AW14" s="162">
        <f t="shared" si="1"/>
        <v>-1.4710739216141007</v>
      </c>
    </row>
    <row r="15" spans="1:49" x14ac:dyDescent="0.2">
      <c r="A15" s="5">
        <v>375619098491001</v>
      </c>
      <c r="B15" s="3" t="s">
        <v>60</v>
      </c>
      <c r="I15" s="18">
        <v>19.12</v>
      </c>
      <c r="J15" s="18">
        <v>19.690000000000001</v>
      </c>
      <c r="K15" s="18">
        <v>20.63</v>
      </c>
      <c r="L15" s="18">
        <v>21.85</v>
      </c>
      <c r="M15" s="18">
        <v>20.68</v>
      </c>
      <c r="N15" s="18">
        <v>19.670000000000002</v>
      </c>
      <c r="O15" s="18">
        <v>20.56</v>
      </c>
      <c r="P15" s="18">
        <v>18.059999999999999</v>
      </c>
      <c r="Q15" s="18">
        <v>18.43</v>
      </c>
      <c r="R15" s="3">
        <v>17.670000000000002</v>
      </c>
      <c r="S15" s="3">
        <v>17.920000000000002</v>
      </c>
      <c r="T15" s="3">
        <v>20.11</v>
      </c>
      <c r="AB15" s="3">
        <f t="shared" si="4"/>
        <v>-0.57000000000000028</v>
      </c>
      <c r="AC15" s="3">
        <f t="shared" si="5"/>
        <v>-0.93999999999999773</v>
      </c>
      <c r="AD15" s="3">
        <f t="shared" si="6"/>
        <v>-1.2200000000000024</v>
      </c>
      <c r="AE15" s="3">
        <f t="shared" si="7"/>
        <v>1.1700000000000017</v>
      </c>
      <c r="AF15" s="3">
        <f t="shared" si="8"/>
        <v>1.009999999999998</v>
      </c>
      <c r="AG15" s="3">
        <f t="shared" si="9"/>
        <v>-0.88999999999999702</v>
      </c>
      <c r="AH15" s="3">
        <f t="shared" si="10"/>
        <v>2.5</v>
      </c>
      <c r="AI15" s="3">
        <f t="shared" si="11"/>
        <v>-0.37000000000000099</v>
      </c>
      <c r="AJ15" s="3">
        <f t="shared" si="12"/>
        <v>0.75999999999999801</v>
      </c>
      <c r="AK15" s="3">
        <f t="shared" si="13"/>
        <v>-0.25</v>
      </c>
      <c r="AL15" s="3">
        <f t="shared" si="0"/>
        <v>-2.1899999999999977</v>
      </c>
      <c r="AN15" s="3">
        <v>2008</v>
      </c>
      <c r="AO15" s="160">
        <v>3.0085000000000006</v>
      </c>
      <c r="AP15" s="160">
        <v>5.2975000000000012</v>
      </c>
      <c r="AQ15" s="160">
        <v>4.24</v>
      </c>
      <c r="AR15" s="160">
        <v>2.6908333333333334</v>
      </c>
      <c r="AS15" s="160">
        <v>4.876666666666666</v>
      </c>
      <c r="AT15" s="160">
        <v>3.2719607843137246</v>
      </c>
      <c r="AU15" s="160">
        <v>1.2131818181818173</v>
      </c>
      <c r="AV15" s="160">
        <v>4.7543478260869572</v>
      </c>
      <c r="AW15" s="160">
        <f t="shared" si="1"/>
        <v>3.6691238035728122</v>
      </c>
    </row>
    <row r="16" spans="1:49" x14ac:dyDescent="0.2">
      <c r="A16" s="6">
        <v>375633098483701</v>
      </c>
      <c r="B16" s="3" t="s">
        <v>61</v>
      </c>
      <c r="I16" s="19">
        <v>20.71</v>
      </c>
      <c r="J16" s="19">
        <v>21.03</v>
      </c>
      <c r="K16" s="19">
        <v>22.62</v>
      </c>
      <c r="L16" s="19">
        <v>23.83</v>
      </c>
      <c r="M16" s="19">
        <v>23.11</v>
      </c>
      <c r="N16" s="19">
        <v>21.96</v>
      </c>
      <c r="O16" s="19">
        <v>22.93</v>
      </c>
      <c r="P16" s="19">
        <v>19.55</v>
      </c>
      <c r="Q16" s="19">
        <v>19.88</v>
      </c>
      <c r="R16" s="3">
        <v>18.440000000000001</v>
      </c>
      <c r="S16" s="3">
        <v>18.68</v>
      </c>
      <c r="T16" s="3">
        <v>21.43</v>
      </c>
      <c r="AB16" s="3">
        <f t="shared" si="4"/>
        <v>-0.32000000000000028</v>
      </c>
      <c r="AC16" s="3">
        <f t="shared" si="5"/>
        <v>-1.5899999999999999</v>
      </c>
      <c r="AD16" s="3">
        <f t="shared" si="6"/>
        <v>-1.2099999999999973</v>
      </c>
      <c r="AE16" s="3">
        <f t="shared" si="7"/>
        <v>0.71999999999999886</v>
      </c>
      <c r="AF16" s="3">
        <f t="shared" si="8"/>
        <v>1.1499999999999986</v>
      </c>
      <c r="AG16" s="3">
        <f t="shared" si="9"/>
        <v>-0.96999999999999886</v>
      </c>
      <c r="AH16" s="3">
        <f t="shared" si="10"/>
        <v>3.379999999999999</v>
      </c>
      <c r="AI16" s="3">
        <f t="shared" si="11"/>
        <v>-0.32999999999999829</v>
      </c>
      <c r="AJ16" s="3">
        <f t="shared" si="12"/>
        <v>1.4399999999999977</v>
      </c>
      <c r="AK16" s="3">
        <f t="shared" si="13"/>
        <v>-0.23999999999999844</v>
      </c>
      <c r="AL16" s="3">
        <f t="shared" si="0"/>
        <v>-2.75</v>
      </c>
      <c r="AN16" s="3">
        <v>2009</v>
      </c>
      <c r="AO16" s="160">
        <v>0.32950000000000024</v>
      </c>
      <c r="AP16" s="160">
        <v>1.0579999999999998</v>
      </c>
      <c r="AQ16" s="160">
        <v>0.20200000000000032</v>
      </c>
      <c r="AR16" s="160">
        <v>0.66416666666666668</v>
      </c>
      <c r="AS16" s="160">
        <v>0.44333333333333308</v>
      </c>
      <c r="AT16" s="160">
        <v>0.39372549019607889</v>
      </c>
      <c r="AU16" s="160">
        <v>2.409090909091011E-2</v>
      </c>
      <c r="AV16" s="160">
        <v>1.6241666666666668</v>
      </c>
      <c r="AW16" s="160">
        <f t="shared" si="1"/>
        <v>0.592372883244207</v>
      </c>
    </row>
    <row r="17" spans="1:49" x14ac:dyDescent="0.2">
      <c r="A17" s="6">
        <v>375633098491001</v>
      </c>
      <c r="B17" s="3" t="s">
        <v>62</v>
      </c>
      <c r="I17" s="20">
        <v>19.420000000000002</v>
      </c>
      <c r="J17" s="20">
        <v>19.940000000000001</v>
      </c>
      <c r="K17" s="20">
        <v>20.8</v>
      </c>
      <c r="L17" s="20">
        <v>22.22</v>
      </c>
      <c r="M17" s="20">
        <v>21.16</v>
      </c>
      <c r="N17" s="20">
        <v>20.05</v>
      </c>
      <c r="O17" s="20">
        <v>20.94</v>
      </c>
      <c r="P17" s="20">
        <v>18.21</v>
      </c>
      <c r="Q17" s="20">
        <v>18.72</v>
      </c>
      <c r="R17" s="3">
        <v>18.02</v>
      </c>
      <c r="S17" s="3">
        <v>18.309999999999999</v>
      </c>
      <c r="T17" s="3">
        <v>20.3</v>
      </c>
      <c r="AB17" s="3">
        <f t="shared" si="4"/>
        <v>-0.51999999999999957</v>
      </c>
      <c r="AC17" s="3">
        <f t="shared" si="5"/>
        <v>-0.85999999999999943</v>
      </c>
      <c r="AD17" s="3">
        <f t="shared" si="6"/>
        <v>-1.4199999999999982</v>
      </c>
      <c r="AE17" s="3">
        <f t="shared" si="7"/>
        <v>1.0599999999999987</v>
      </c>
      <c r="AF17" s="3">
        <f t="shared" si="8"/>
        <v>1.1099999999999994</v>
      </c>
      <c r="AG17" s="3">
        <f t="shared" si="9"/>
        <v>-0.89000000000000057</v>
      </c>
      <c r="AH17" s="3">
        <f t="shared" si="10"/>
        <v>2.7300000000000004</v>
      </c>
      <c r="AI17" s="3">
        <f t="shared" si="11"/>
        <v>-0.50999999999999801</v>
      </c>
      <c r="AJ17" s="3">
        <f t="shared" si="12"/>
        <v>0.69999999999999929</v>
      </c>
      <c r="AK17" s="3">
        <f t="shared" si="13"/>
        <v>-0.28999999999999915</v>
      </c>
      <c r="AL17" s="3">
        <f t="shared" si="0"/>
        <v>-1.990000000000002</v>
      </c>
      <c r="AN17" s="3">
        <v>2010</v>
      </c>
      <c r="AO17" s="160">
        <v>1.0304999999999995</v>
      </c>
      <c r="AP17" s="160">
        <v>1.6500000000000008</v>
      </c>
      <c r="AQ17" s="160">
        <v>0.42799999999999983</v>
      </c>
      <c r="AR17" s="160">
        <v>0.18583333333333338</v>
      </c>
      <c r="AS17" s="160">
        <v>0.87916666666666698</v>
      </c>
      <c r="AT17" s="160">
        <v>0.1193999999999999</v>
      </c>
      <c r="AU17" s="160">
        <v>0.36608695652173984</v>
      </c>
      <c r="AV17" s="160">
        <v>1.0212000000000001</v>
      </c>
      <c r="AW17" s="160">
        <f t="shared" si="1"/>
        <v>0.71002336956521761</v>
      </c>
    </row>
    <row r="18" spans="1:49" x14ac:dyDescent="0.2">
      <c r="A18" s="6">
        <v>375639098481201</v>
      </c>
      <c r="B18" s="3" t="s">
        <v>63</v>
      </c>
      <c r="I18" s="21">
        <v>13.91</v>
      </c>
      <c r="J18" s="21">
        <v>14.12</v>
      </c>
      <c r="K18" s="21">
        <v>15.85</v>
      </c>
      <c r="L18" s="21">
        <v>17</v>
      </c>
      <c r="M18" s="21">
        <v>16.440000000000001</v>
      </c>
      <c r="N18" s="21">
        <v>15.45</v>
      </c>
      <c r="O18" s="21">
        <v>16.25</v>
      </c>
      <c r="P18" s="21">
        <v>12.83</v>
      </c>
      <c r="Q18" s="21">
        <v>12.6</v>
      </c>
      <c r="R18" s="3">
        <v>10.93</v>
      </c>
      <c r="S18" s="3">
        <v>11.13</v>
      </c>
      <c r="T18" s="3">
        <v>14.14</v>
      </c>
      <c r="AB18" s="3">
        <f t="shared" si="4"/>
        <v>-0.20999999999999908</v>
      </c>
      <c r="AC18" s="3">
        <f t="shared" si="5"/>
        <v>-1.7300000000000004</v>
      </c>
      <c r="AD18" s="3">
        <f t="shared" si="6"/>
        <v>-1.1500000000000004</v>
      </c>
      <c r="AE18" s="3">
        <f t="shared" si="7"/>
        <v>0.55999999999999872</v>
      </c>
      <c r="AF18" s="3">
        <f t="shared" si="8"/>
        <v>0.99000000000000199</v>
      </c>
      <c r="AG18" s="3">
        <f t="shared" si="9"/>
        <v>-0.80000000000000071</v>
      </c>
      <c r="AH18" s="3">
        <f t="shared" si="10"/>
        <v>3.42</v>
      </c>
      <c r="AI18" s="3">
        <f t="shared" si="11"/>
        <v>0.23000000000000043</v>
      </c>
      <c r="AJ18" s="3">
        <f t="shared" si="12"/>
        <v>1.67</v>
      </c>
      <c r="AK18" s="3">
        <f t="shared" si="13"/>
        <v>-0.20000000000000107</v>
      </c>
      <c r="AL18" s="3">
        <f t="shared" si="0"/>
        <v>-3.01</v>
      </c>
      <c r="AN18" s="3">
        <v>2011</v>
      </c>
      <c r="AO18" s="162">
        <v>-0.48999999999999988</v>
      </c>
      <c r="AP18" s="162">
        <v>-0.57500000000000107</v>
      </c>
      <c r="AQ18" s="162">
        <v>-0.25700000000000001</v>
      </c>
      <c r="AR18" s="162">
        <v>-0.88750000000000051</v>
      </c>
      <c r="AS18" s="162">
        <v>-0.16333333333333333</v>
      </c>
      <c r="AT18" s="160">
        <v>0.23829787234042582</v>
      </c>
      <c r="AU18" s="162">
        <v>-0.14260869565217457</v>
      </c>
      <c r="AV18" s="162">
        <v>-2.2528000000000001</v>
      </c>
      <c r="AW18" s="162">
        <f t="shared" si="1"/>
        <v>-0.5662430195806355</v>
      </c>
    </row>
    <row r="19" spans="1:49" x14ac:dyDescent="0.2">
      <c r="A19" s="6">
        <v>375955098475601</v>
      </c>
      <c r="B19" s="3" t="s">
        <v>64</v>
      </c>
      <c r="I19" s="22">
        <v>5.37</v>
      </c>
      <c r="J19" s="22">
        <v>5.73</v>
      </c>
      <c r="K19" s="22">
        <v>5.51</v>
      </c>
      <c r="L19" s="22">
        <v>6.51</v>
      </c>
      <c r="M19" s="22">
        <v>5.05</v>
      </c>
      <c r="N19" s="22">
        <v>5.17</v>
      </c>
      <c r="O19" s="22">
        <v>4.99</v>
      </c>
      <c r="P19" s="22">
        <v>5.01</v>
      </c>
      <c r="Q19" s="22">
        <v>5.38</v>
      </c>
      <c r="R19" s="3">
        <v>5.22</v>
      </c>
      <c r="S19" s="3">
        <v>5.57</v>
      </c>
      <c r="T19" s="3">
        <v>6.85</v>
      </c>
      <c r="AB19" s="3">
        <f t="shared" si="4"/>
        <v>-0.36000000000000032</v>
      </c>
      <c r="AC19" s="3">
        <f t="shared" si="5"/>
        <v>0.22000000000000064</v>
      </c>
      <c r="AD19" s="3">
        <f t="shared" si="6"/>
        <v>-1</v>
      </c>
      <c r="AE19" s="3">
        <f t="shared" si="7"/>
        <v>1.46</v>
      </c>
      <c r="AF19" s="3">
        <f t="shared" si="8"/>
        <v>-0.12000000000000011</v>
      </c>
      <c r="AG19" s="3">
        <f t="shared" si="9"/>
        <v>0.17999999999999972</v>
      </c>
      <c r="AH19" s="3">
        <f t="shared" si="10"/>
        <v>-1.9999999999999574E-2</v>
      </c>
      <c r="AI19" s="3">
        <f t="shared" si="11"/>
        <v>-0.37000000000000011</v>
      </c>
      <c r="AJ19" s="3">
        <f t="shared" si="12"/>
        <v>0.16000000000000014</v>
      </c>
      <c r="AK19" s="3">
        <f t="shared" si="13"/>
        <v>-0.35000000000000053</v>
      </c>
      <c r="AL19" s="3">
        <f t="shared" si="0"/>
        <v>-1.2799999999999994</v>
      </c>
      <c r="AN19" s="3">
        <v>2012</v>
      </c>
      <c r="AO19" s="162">
        <v>-2.4421052631578948</v>
      </c>
      <c r="AP19" s="162">
        <v>-3.2899999999999991</v>
      </c>
      <c r="AQ19" s="162">
        <v>-3.2722222222222226</v>
      </c>
      <c r="AR19" s="162">
        <v>-2.6391666666666667</v>
      </c>
      <c r="AS19" s="162">
        <v>-3.7691666666666666</v>
      </c>
      <c r="AT19" s="162">
        <v>-2.66</v>
      </c>
      <c r="AU19" s="162">
        <v>-2.1518181818181805</v>
      </c>
      <c r="AV19" s="162">
        <v>-3.9118181818181821</v>
      </c>
      <c r="AW19" s="162">
        <f t="shared" si="1"/>
        <v>-3.0170371477937268</v>
      </c>
    </row>
    <row r="20" spans="1:49" x14ac:dyDescent="0.2">
      <c r="A20" s="6">
        <v>375955098475602</v>
      </c>
      <c r="B20" s="3" t="s">
        <v>65</v>
      </c>
      <c r="I20" s="23">
        <v>5.83</v>
      </c>
      <c r="J20" s="23">
        <v>6.32</v>
      </c>
      <c r="K20" s="23">
        <v>6.57</v>
      </c>
      <c r="L20" s="23">
        <v>7.49</v>
      </c>
      <c r="M20" s="23">
        <v>5.9</v>
      </c>
      <c r="N20" s="23">
        <v>6.08</v>
      </c>
      <c r="O20" s="23">
        <v>5.85</v>
      </c>
      <c r="P20" s="23">
        <v>5.21</v>
      </c>
      <c r="Q20" s="23">
        <v>5.55</v>
      </c>
      <c r="R20" s="3">
        <v>5.34</v>
      </c>
      <c r="S20" s="3">
        <v>5.69</v>
      </c>
      <c r="T20" s="3">
        <v>7.27</v>
      </c>
      <c r="AB20" s="3">
        <f t="shared" si="4"/>
        <v>-0.49000000000000021</v>
      </c>
      <c r="AC20" s="3">
        <f t="shared" si="5"/>
        <v>-0.25</v>
      </c>
      <c r="AD20" s="3">
        <f t="shared" si="6"/>
        <v>-0.91999999999999993</v>
      </c>
      <c r="AE20" s="3">
        <f t="shared" si="7"/>
        <v>1.5899999999999999</v>
      </c>
      <c r="AF20" s="3">
        <f t="shared" si="8"/>
        <v>-0.17999999999999972</v>
      </c>
      <c r="AG20" s="3">
        <f t="shared" si="9"/>
        <v>0.23000000000000043</v>
      </c>
      <c r="AH20" s="3">
        <f t="shared" si="10"/>
        <v>0.63999999999999968</v>
      </c>
      <c r="AI20" s="3">
        <f t="shared" si="11"/>
        <v>-0.33999999999999986</v>
      </c>
      <c r="AJ20" s="3">
        <f t="shared" si="12"/>
        <v>0.20999999999999996</v>
      </c>
      <c r="AK20" s="3">
        <f t="shared" si="13"/>
        <v>-0.35000000000000053</v>
      </c>
      <c r="AL20" s="3">
        <f t="shared" si="13"/>
        <v>-1.5799999999999992</v>
      </c>
      <c r="AN20" s="3" t="s">
        <v>213</v>
      </c>
      <c r="AO20" s="162">
        <f>SUM(AO16:AO19)</f>
        <v>-1.5721052631578947</v>
      </c>
      <c r="AP20" s="162">
        <f t="shared" ref="AP20:AW20" si="15">SUM(AP16:AP19)</f>
        <v>-1.1569999999999996</v>
      </c>
      <c r="AQ20" s="162">
        <f t="shared" si="15"/>
        <v>-2.8992222222222224</v>
      </c>
      <c r="AR20" s="162">
        <f t="shared" si="15"/>
        <v>-2.6766666666666672</v>
      </c>
      <c r="AS20" s="162">
        <f t="shared" si="15"/>
        <v>-2.61</v>
      </c>
      <c r="AT20" s="162">
        <f t="shared" si="15"/>
        <v>-1.9085766374634956</v>
      </c>
      <c r="AU20" s="162">
        <f t="shared" si="15"/>
        <v>-1.9042490118577051</v>
      </c>
      <c r="AV20" s="162">
        <f t="shared" si="15"/>
        <v>-3.5192515151515154</v>
      </c>
      <c r="AW20" s="162">
        <f t="shared" si="15"/>
        <v>-2.2808839145649378</v>
      </c>
    </row>
    <row r="21" spans="1:49" x14ac:dyDescent="0.2">
      <c r="A21" s="6">
        <v>375956098491001</v>
      </c>
      <c r="B21" s="3" t="s">
        <v>66</v>
      </c>
      <c r="I21" s="24">
        <v>28.6</v>
      </c>
      <c r="J21" s="24">
        <v>28.78</v>
      </c>
      <c r="K21" s="24">
        <v>30.14</v>
      </c>
      <c r="L21" s="24">
        <v>31.29</v>
      </c>
      <c r="M21" s="24">
        <v>30.74</v>
      </c>
      <c r="N21" s="24">
        <v>30.6</v>
      </c>
      <c r="O21" s="24">
        <v>31.53</v>
      </c>
      <c r="P21" s="24">
        <v>26.99</v>
      </c>
      <c r="Q21" s="24">
        <v>26.75</v>
      </c>
      <c r="R21" s="3">
        <v>25.66</v>
      </c>
      <c r="S21" s="3">
        <v>26.52</v>
      </c>
      <c r="T21" s="3">
        <v>29.53</v>
      </c>
      <c r="AB21" s="3">
        <f t="shared" si="4"/>
        <v>-0.17999999999999972</v>
      </c>
      <c r="AC21" s="3">
        <f t="shared" si="5"/>
        <v>-1.3599999999999994</v>
      </c>
      <c r="AD21" s="3">
        <f t="shared" si="6"/>
        <v>-1.1499999999999986</v>
      </c>
      <c r="AE21" s="3">
        <f t="shared" si="7"/>
        <v>0.55000000000000071</v>
      </c>
      <c r="AF21" s="3">
        <f t="shared" si="8"/>
        <v>0.13999999999999702</v>
      </c>
      <c r="AG21" s="3">
        <f t="shared" si="9"/>
        <v>-0.92999999999999972</v>
      </c>
      <c r="AH21" s="3">
        <f t="shared" si="10"/>
        <v>4.5400000000000027</v>
      </c>
      <c r="AI21" s="3">
        <f t="shared" si="11"/>
        <v>0.23999999999999844</v>
      </c>
      <c r="AJ21" s="3">
        <f t="shared" si="12"/>
        <v>1.0899999999999999</v>
      </c>
      <c r="AK21" s="3">
        <f t="shared" si="13"/>
        <v>-0.85999999999999943</v>
      </c>
      <c r="AL21" s="3">
        <f t="shared" si="13"/>
        <v>-3.0100000000000016</v>
      </c>
      <c r="AN21" s="3" t="s">
        <v>214</v>
      </c>
      <c r="AO21" s="162">
        <f>SUM(AO8:AO19)</f>
        <v>-0.20703009975920184</v>
      </c>
      <c r="AP21" s="162">
        <f t="shared" ref="AP21:AW21" si="16">SUM(AP8:AP19)</f>
        <v>-0.40550000000000042</v>
      </c>
      <c r="AQ21" s="162">
        <f t="shared" si="16"/>
        <v>-2.5458888888888889</v>
      </c>
      <c r="AR21" s="162">
        <f t="shared" si="16"/>
        <v>-1.8626010101010104</v>
      </c>
      <c r="AS21" s="162">
        <f t="shared" si="16"/>
        <v>-8.0855555555555547</v>
      </c>
      <c r="AT21" s="162">
        <f t="shared" si="16"/>
        <v>-6.3229124517892306</v>
      </c>
      <c r="AU21" s="162">
        <f t="shared" si="16"/>
        <v>-6.8600152456239396</v>
      </c>
      <c r="AV21" s="162">
        <f t="shared" si="16"/>
        <v>-2.7575667325428195</v>
      </c>
      <c r="AW21" s="162">
        <f t="shared" si="16"/>
        <v>-3.630883748032582</v>
      </c>
    </row>
    <row r="22" spans="1:49" x14ac:dyDescent="0.2">
      <c r="A22" s="5">
        <v>380003098482101</v>
      </c>
      <c r="B22" s="3" t="s">
        <v>67</v>
      </c>
      <c r="C22" s="15">
        <v>5.23</v>
      </c>
      <c r="D22" s="15">
        <v>4.75</v>
      </c>
      <c r="E22" s="15">
        <v>4.1100000000000003</v>
      </c>
      <c r="F22" s="15">
        <v>3.52</v>
      </c>
      <c r="G22" s="15">
        <v>3.4</v>
      </c>
      <c r="H22" s="15">
        <v>2.93</v>
      </c>
      <c r="I22" s="15">
        <v>2.67</v>
      </c>
      <c r="J22" s="15">
        <v>2.31</v>
      </c>
      <c r="K22" s="15">
        <v>2.31</v>
      </c>
      <c r="L22" s="15">
        <v>2.69</v>
      </c>
      <c r="M22" s="15"/>
      <c r="N22" s="15">
        <v>1.64</v>
      </c>
      <c r="O22" s="15">
        <v>1.73</v>
      </c>
      <c r="P22" s="15">
        <v>1.04</v>
      </c>
      <c r="Q22" s="15">
        <v>7.0000000000000007E-2</v>
      </c>
      <c r="R22" s="3">
        <v>0.79</v>
      </c>
      <c r="S22" s="3">
        <v>0.76</v>
      </c>
      <c r="T22" s="3">
        <v>0.16</v>
      </c>
      <c r="V22" s="3">
        <f t="shared" si="14"/>
        <v>0.48000000000000043</v>
      </c>
      <c r="W22" s="3">
        <f t="shared" ref="W22:W23" si="17">D22-E22</f>
        <v>0.63999999999999968</v>
      </c>
      <c r="X22" s="3">
        <f t="shared" ref="X22:Z23" si="18">E22-F22</f>
        <v>0.5900000000000003</v>
      </c>
      <c r="Y22" s="3">
        <f t="shared" si="18"/>
        <v>0.12000000000000011</v>
      </c>
      <c r="Z22" s="3">
        <f t="shared" si="18"/>
        <v>0.46999999999999975</v>
      </c>
      <c r="AA22" s="3">
        <f t="shared" si="3"/>
        <v>0.26000000000000023</v>
      </c>
      <c r="AB22" s="3">
        <f t="shared" si="4"/>
        <v>0.35999999999999988</v>
      </c>
      <c r="AC22" s="3">
        <f t="shared" si="5"/>
        <v>0</v>
      </c>
      <c r="AD22" s="3">
        <f t="shared" si="6"/>
        <v>-0.37999999999999989</v>
      </c>
      <c r="AG22" s="3">
        <f t="shared" si="9"/>
        <v>-9.000000000000008E-2</v>
      </c>
      <c r="AH22" s="3">
        <f t="shared" si="10"/>
        <v>0.69</v>
      </c>
      <c r="AI22" s="3">
        <f t="shared" si="11"/>
        <v>0.97</v>
      </c>
      <c r="AJ22" s="3">
        <f t="shared" si="12"/>
        <v>-0.72</v>
      </c>
      <c r="AK22" s="3">
        <f t="shared" si="13"/>
        <v>3.0000000000000027E-2</v>
      </c>
      <c r="AL22" s="3">
        <f t="shared" si="13"/>
        <v>0.6</v>
      </c>
    </row>
    <row r="23" spans="1:49" x14ac:dyDescent="0.2">
      <c r="A23" s="5">
        <v>380003098482102</v>
      </c>
      <c r="B23" s="3" t="s">
        <v>68</v>
      </c>
      <c r="C23" s="16">
        <v>5.65</v>
      </c>
      <c r="D23" s="16">
        <v>5.17</v>
      </c>
      <c r="E23" s="16">
        <v>4.7300000000000004</v>
      </c>
      <c r="F23" s="16">
        <v>4.66</v>
      </c>
      <c r="G23" s="16">
        <v>5.0199999999999996</v>
      </c>
      <c r="H23" s="16">
        <v>4.95</v>
      </c>
      <c r="I23" s="16">
        <v>4.6500000000000004</v>
      </c>
      <c r="J23" s="16">
        <v>7.23</v>
      </c>
      <c r="K23" s="16">
        <v>6.16</v>
      </c>
      <c r="L23" s="16">
        <v>7.55</v>
      </c>
      <c r="M23" s="16"/>
      <c r="N23" s="16">
        <v>6.68</v>
      </c>
      <c r="O23" s="16">
        <v>7.13</v>
      </c>
      <c r="P23" s="16">
        <v>3.9</v>
      </c>
      <c r="Q23" s="16">
        <v>3.45</v>
      </c>
      <c r="R23" s="3">
        <v>2.0499999999999998</v>
      </c>
      <c r="S23" s="3">
        <v>2.68</v>
      </c>
      <c r="T23" s="3">
        <v>5.23</v>
      </c>
      <c r="V23" s="3">
        <f t="shared" si="14"/>
        <v>0.48000000000000043</v>
      </c>
      <c r="W23" s="3">
        <f t="shared" si="17"/>
        <v>0.4399999999999995</v>
      </c>
      <c r="X23" s="3">
        <f t="shared" si="18"/>
        <v>7.0000000000000284E-2</v>
      </c>
      <c r="Y23" s="3">
        <f t="shared" si="18"/>
        <v>-0.35999999999999943</v>
      </c>
      <c r="Z23" s="3">
        <f t="shared" si="18"/>
        <v>6.9999999999999396E-2</v>
      </c>
      <c r="AA23" s="3">
        <f t="shared" si="3"/>
        <v>0.29999999999999982</v>
      </c>
      <c r="AB23" s="3">
        <f t="shared" si="4"/>
        <v>-2.58</v>
      </c>
      <c r="AC23" s="3">
        <f t="shared" si="5"/>
        <v>1.0700000000000003</v>
      </c>
      <c r="AD23" s="3">
        <f t="shared" si="6"/>
        <v>-1.3899999999999997</v>
      </c>
      <c r="AG23" s="3">
        <f t="shared" si="9"/>
        <v>-0.45000000000000018</v>
      </c>
      <c r="AH23" s="3">
        <f t="shared" si="10"/>
        <v>3.23</v>
      </c>
      <c r="AI23" s="3">
        <f t="shared" si="11"/>
        <v>0.44999999999999973</v>
      </c>
      <c r="AJ23" s="3">
        <f t="shared" si="12"/>
        <v>1.4000000000000004</v>
      </c>
      <c r="AK23" s="3">
        <f t="shared" si="13"/>
        <v>-0.63000000000000034</v>
      </c>
      <c r="AL23" s="3">
        <f t="shared" si="13"/>
        <v>-2.5500000000000003</v>
      </c>
    </row>
    <row r="24" spans="1:49" x14ac:dyDescent="0.2">
      <c r="A24" s="5"/>
      <c r="U24" s="3" t="s">
        <v>209</v>
      </c>
      <c r="V24" s="160">
        <f>AVERAGE(V4:V23)</f>
        <v>0.64555555555555577</v>
      </c>
      <c r="W24" s="160">
        <f t="shared" ref="W24:AL24" si="19">AVERAGE(W4:W23)</f>
        <v>0.49666666666666681</v>
      </c>
      <c r="X24" s="160">
        <f t="shared" si="19"/>
        <v>0.25333333333333291</v>
      </c>
      <c r="Y24" s="160">
        <f t="shared" si="19"/>
        <v>0.18000000000000041</v>
      </c>
      <c r="Z24" s="160">
        <f t="shared" si="19"/>
        <v>-0.26666666666666711</v>
      </c>
      <c r="AA24" s="160">
        <f t="shared" si="19"/>
        <v>0.35222222222222216</v>
      </c>
      <c r="AB24" s="160">
        <f t="shared" si="19"/>
        <v>-0.49764705882352928</v>
      </c>
      <c r="AC24" s="160">
        <f t="shared" si="19"/>
        <v>-0.94750000000000012</v>
      </c>
      <c r="AD24" s="160">
        <f t="shared" si="19"/>
        <v>-1.1919999999999999</v>
      </c>
      <c r="AE24" s="160">
        <f t="shared" si="19"/>
        <v>0.69733333333333336</v>
      </c>
      <c r="AF24" s="160">
        <f t="shared" si="19"/>
        <v>0.84866666666666624</v>
      </c>
      <c r="AG24" s="160">
        <f t="shared" si="19"/>
        <v>-0.90449999999999964</v>
      </c>
      <c r="AH24" s="160">
        <f t="shared" si="19"/>
        <v>3.0085000000000006</v>
      </c>
      <c r="AI24" s="160">
        <f t="shared" si="19"/>
        <v>0.32950000000000024</v>
      </c>
      <c r="AJ24" s="160">
        <f t="shared" si="19"/>
        <v>1.0304999999999995</v>
      </c>
      <c r="AK24" s="160">
        <f t="shared" si="19"/>
        <v>-0.48999999999999988</v>
      </c>
      <c r="AL24" s="160">
        <f t="shared" si="19"/>
        <v>-2.4421052631578948</v>
      </c>
    </row>
    <row r="25" spans="1:49" x14ac:dyDescent="0.2">
      <c r="A25" s="5"/>
    </row>
    <row r="26" spans="1:49" x14ac:dyDescent="0.2">
      <c r="A26" s="5" t="s">
        <v>40</v>
      </c>
      <c r="V26" s="3" t="s">
        <v>208</v>
      </c>
    </row>
    <row r="27" spans="1:49" x14ac:dyDescent="0.2">
      <c r="A27" s="1" t="s">
        <v>47</v>
      </c>
      <c r="B27" s="7" t="s">
        <v>48</v>
      </c>
      <c r="C27" s="29">
        <v>1995</v>
      </c>
      <c r="D27" s="29">
        <v>1996</v>
      </c>
      <c r="E27" s="29">
        <v>1997</v>
      </c>
      <c r="F27" s="29">
        <v>1998</v>
      </c>
      <c r="G27" s="29">
        <v>1999</v>
      </c>
      <c r="H27" s="29">
        <v>2000</v>
      </c>
      <c r="I27" s="29">
        <v>2001</v>
      </c>
      <c r="J27" s="29">
        <v>2002</v>
      </c>
      <c r="K27" s="29">
        <v>2003</v>
      </c>
      <c r="L27" s="29">
        <v>2004</v>
      </c>
      <c r="M27" s="29">
        <v>2005</v>
      </c>
      <c r="N27" s="29">
        <v>2006</v>
      </c>
      <c r="O27" s="29">
        <v>2007</v>
      </c>
      <c r="P27" s="29">
        <v>2008</v>
      </c>
      <c r="Q27" s="29">
        <v>2009</v>
      </c>
      <c r="R27" s="29">
        <v>2010</v>
      </c>
      <c r="S27" s="29">
        <v>2011</v>
      </c>
      <c r="T27" s="29">
        <v>2012</v>
      </c>
      <c r="V27" s="3">
        <v>1996</v>
      </c>
      <c r="W27" s="3">
        <v>1997</v>
      </c>
      <c r="X27" s="3">
        <v>1998</v>
      </c>
      <c r="Y27" s="3">
        <v>1999</v>
      </c>
      <c r="Z27" s="3">
        <v>2000</v>
      </c>
      <c r="AA27" s="3">
        <v>2001</v>
      </c>
      <c r="AB27" s="3">
        <v>2002</v>
      </c>
      <c r="AC27" s="3">
        <v>2003</v>
      </c>
      <c r="AD27" s="3">
        <v>2004</v>
      </c>
      <c r="AE27" s="3">
        <v>2005</v>
      </c>
      <c r="AF27" s="3">
        <v>2006</v>
      </c>
      <c r="AG27" s="3">
        <v>2007</v>
      </c>
      <c r="AH27" s="3">
        <v>2008</v>
      </c>
      <c r="AI27" s="3">
        <v>2009</v>
      </c>
      <c r="AJ27" s="3">
        <v>2010</v>
      </c>
      <c r="AK27" s="3">
        <v>2011</v>
      </c>
      <c r="AL27" s="3">
        <v>2012</v>
      </c>
    </row>
    <row r="28" spans="1:49" x14ac:dyDescent="0.2">
      <c r="A28" s="27">
        <v>380101098563901</v>
      </c>
      <c r="B28" s="27" t="s">
        <v>70</v>
      </c>
      <c r="C28" s="30">
        <v>29.55</v>
      </c>
      <c r="D28" s="30">
        <v>28.77</v>
      </c>
      <c r="E28" s="30">
        <v>29.27</v>
      </c>
      <c r="F28" s="30">
        <v>29.15</v>
      </c>
      <c r="G28" s="30">
        <v>29.12</v>
      </c>
      <c r="H28" s="30"/>
      <c r="I28" s="30">
        <v>28.64</v>
      </c>
      <c r="J28" s="30">
        <v>28.04</v>
      </c>
      <c r="K28" s="30">
        <v>30.31</v>
      </c>
      <c r="L28" s="30">
        <v>32.06</v>
      </c>
      <c r="M28" s="30">
        <v>32.75</v>
      </c>
      <c r="N28" s="30">
        <v>32.880000000000003</v>
      </c>
      <c r="O28" s="30">
        <v>33</v>
      </c>
      <c r="P28" s="30">
        <v>27.83</v>
      </c>
      <c r="Q28" s="31">
        <v>28.21</v>
      </c>
      <c r="R28" s="31">
        <v>25.04</v>
      </c>
      <c r="S28" s="31">
        <v>25.02</v>
      </c>
      <c r="T28" s="31">
        <v>27.81</v>
      </c>
      <c r="V28" s="160">
        <f>C28-D28</f>
        <v>0.78000000000000114</v>
      </c>
      <c r="W28" s="160">
        <f t="shared" ref="W28:AL32" si="20">D28-E28</f>
        <v>-0.5</v>
      </c>
      <c r="X28" s="160">
        <f t="shared" si="20"/>
        <v>0.12000000000000099</v>
      </c>
      <c r="Y28" s="160">
        <f t="shared" si="20"/>
        <v>2.9999999999997584E-2</v>
      </c>
      <c r="Z28" s="160"/>
      <c r="AA28" s="160"/>
      <c r="AB28" s="160">
        <f t="shared" si="20"/>
        <v>0.60000000000000142</v>
      </c>
      <c r="AC28" s="160">
        <f t="shared" si="20"/>
        <v>-2.2699999999999996</v>
      </c>
      <c r="AD28" s="160">
        <f t="shared" si="20"/>
        <v>-1.7500000000000036</v>
      </c>
      <c r="AE28" s="160">
        <f t="shared" si="20"/>
        <v>-0.68999999999999773</v>
      </c>
      <c r="AF28" s="160">
        <f t="shared" si="20"/>
        <v>-0.13000000000000256</v>
      </c>
      <c r="AG28" s="160">
        <f t="shared" si="20"/>
        <v>-0.11999999999999744</v>
      </c>
      <c r="AH28" s="160">
        <f t="shared" si="20"/>
        <v>5.1700000000000017</v>
      </c>
      <c r="AI28" s="160">
        <f t="shared" si="20"/>
        <v>-0.38000000000000256</v>
      </c>
      <c r="AJ28" s="160">
        <f t="shared" si="20"/>
        <v>3.1700000000000017</v>
      </c>
      <c r="AK28" s="160">
        <f t="shared" si="20"/>
        <v>1.9999999999999574E-2</v>
      </c>
      <c r="AL28" s="160">
        <f t="shared" si="20"/>
        <v>-2.7899999999999991</v>
      </c>
    </row>
    <row r="29" spans="1:49" x14ac:dyDescent="0.2">
      <c r="A29" s="5">
        <v>380338098550101</v>
      </c>
      <c r="B29" s="27" t="s">
        <v>71</v>
      </c>
      <c r="C29" s="32">
        <v>31.5</v>
      </c>
      <c r="D29" s="32">
        <v>30.05</v>
      </c>
      <c r="E29" s="32">
        <v>30.79</v>
      </c>
      <c r="F29" s="32">
        <v>31.44</v>
      </c>
      <c r="G29" s="32">
        <v>31.16</v>
      </c>
      <c r="H29" s="32">
        <v>30.48</v>
      </c>
      <c r="I29" s="32">
        <v>31.42</v>
      </c>
      <c r="J29" s="32">
        <v>30.8</v>
      </c>
      <c r="K29" s="32">
        <v>33.68</v>
      </c>
      <c r="L29" s="32">
        <v>35.36</v>
      </c>
      <c r="M29" s="32">
        <v>34.229999999999997</v>
      </c>
      <c r="N29" s="32">
        <v>34.28</v>
      </c>
      <c r="O29" s="32">
        <v>36</v>
      </c>
      <c r="P29" s="32">
        <v>29.04</v>
      </c>
      <c r="Q29" s="32">
        <v>28.63</v>
      </c>
      <c r="R29" s="32">
        <v>27.33</v>
      </c>
      <c r="S29" s="32">
        <v>28.12</v>
      </c>
      <c r="T29" s="32">
        <v>33.89</v>
      </c>
      <c r="V29" s="160">
        <f t="shared" ref="V29:V32" si="21">C29-D29</f>
        <v>1.4499999999999993</v>
      </c>
      <c r="W29" s="160">
        <f t="shared" si="20"/>
        <v>-0.73999999999999844</v>
      </c>
      <c r="X29" s="160">
        <f t="shared" si="20"/>
        <v>-0.65000000000000213</v>
      </c>
      <c r="Y29" s="160">
        <f t="shared" si="20"/>
        <v>0.28000000000000114</v>
      </c>
      <c r="Z29" s="160">
        <f t="shared" si="20"/>
        <v>0.67999999999999972</v>
      </c>
      <c r="AA29" s="160">
        <f t="shared" si="20"/>
        <v>-0.94000000000000128</v>
      </c>
      <c r="AB29" s="160">
        <f t="shared" si="20"/>
        <v>0.62000000000000099</v>
      </c>
      <c r="AC29" s="160">
        <f t="shared" si="20"/>
        <v>-2.879999999999999</v>
      </c>
      <c r="AD29" s="160">
        <f t="shared" si="20"/>
        <v>-1.6799999999999997</v>
      </c>
      <c r="AE29" s="160">
        <f t="shared" si="20"/>
        <v>1.1300000000000026</v>
      </c>
      <c r="AF29" s="160">
        <f t="shared" si="20"/>
        <v>-5.0000000000004263E-2</v>
      </c>
      <c r="AG29" s="160">
        <f t="shared" si="20"/>
        <v>-1.7199999999999989</v>
      </c>
      <c r="AH29" s="160">
        <f t="shared" si="20"/>
        <v>6.9600000000000009</v>
      </c>
      <c r="AI29" s="160">
        <f t="shared" si="20"/>
        <v>0.41000000000000014</v>
      </c>
      <c r="AJ29" s="160">
        <f t="shared" si="20"/>
        <v>1.3000000000000007</v>
      </c>
      <c r="AK29" s="160">
        <f t="shared" si="20"/>
        <v>-0.7900000000000027</v>
      </c>
      <c r="AL29" s="160">
        <f t="shared" si="20"/>
        <v>-5.77</v>
      </c>
    </row>
    <row r="30" spans="1:49" x14ac:dyDescent="0.2">
      <c r="A30" s="27">
        <v>380326098562002</v>
      </c>
      <c r="B30" s="27" t="s">
        <v>72</v>
      </c>
      <c r="C30" s="33">
        <v>27.33</v>
      </c>
      <c r="D30" s="33">
        <v>27.23</v>
      </c>
      <c r="E30" s="33">
        <v>28.36</v>
      </c>
      <c r="F30" s="33">
        <v>28.49</v>
      </c>
      <c r="G30" s="33">
        <v>27.64</v>
      </c>
      <c r="H30" s="33">
        <v>27.45</v>
      </c>
      <c r="I30" s="33">
        <v>27.75</v>
      </c>
      <c r="J30" s="33">
        <v>26.76</v>
      </c>
      <c r="K30" s="33">
        <v>29.18</v>
      </c>
      <c r="L30" s="33"/>
      <c r="M30" s="33"/>
      <c r="N30" s="33"/>
      <c r="O30" s="33"/>
      <c r="P30" s="33">
        <v>26.44</v>
      </c>
      <c r="Q30" s="33">
        <v>25.21</v>
      </c>
      <c r="R30" s="33">
        <v>23.68</v>
      </c>
      <c r="S30" s="33">
        <v>24.42</v>
      </c>
      <c r="T30" s="33">
        <v>26.72</v>
      </c>
      <c r="V30" s="160">
        <f t="shared" si="21"/>
        <v>9.9999999999997868E-2</v>
      </c>
      <c r="W30" s="160">
        <f t="shared" si="20"/>
        <v>-1.129999999999999</v>
      </c>
      <c r="X30" s="160">
        <f t="shared" si="20"/>
        <v>-0.12999999999999901</v>
      </c>
      <c r="Y30" s="160">
        <f t="shared" si="20"/>
        <v>0.84999999999999787</v>
      </c>
      <c r="Z30" s="160">
        <f t="shared" si="20"/>
        <v>0.19000000000000128</v>
      </c>
      <c r="AA30" s="160">
        <f t="shared" si="20"/>
        <v>-0.30000000000000071</v>
      </c>
      <c r="AB30" s="160">
        <f t="shared" si="20"/>
        <v>0.98999999999999844</v>
      </c>
      <c r="AC30" s="160">
        <f t="shared" si="20"/>
        <v>-2.4199999999999982</v>
      </c>
      <c r="AD30" s="160"/>
      <c r="AE30" s="160"/>
      <c r="AF30" s="160"/>
      <c r="AG30" s="160"/>
      <c r="AH30" s="160"/>
      <c r="AI30" s="160">
        <f t="shared" si="20"/>
        <v>1.2300000000000004</v>
      </c>
      <c r="AJ30" s="160">
        <f t="shared" si="20"/>
        <v>1.5300000000000011</v>
      </c>
      <c r="AK30" s="160">
        <f t="shared" si="20"/>
        <v>-0.74000000000000199</v>
      </c>
      <c r="AL30" s="160">
        <f t="shared" si="20"/>
        <v>-2.2999999999999972</v>
      </c>
    </row>
    <row r="31" spans="1:49" x14ac:dyDescent="0.2">
      <c r="A31" s="27">
        <v>380136098544001</v>
      </c>
      <c r="B31" s="27" t="s">
        <v>73</v>
      </c>
      <c r="C31" s="34">
        <v>43.3</v>
      </c>
      <c r="D31" s="34">
        <v>43.24</v>
      </c>
      <c r="E31" s="34">
        <v>42.83</v>
      </c>
      <c r="F31" s="34">
        <v>43</v>
      </c>
      <c r="G31" s="34">
        <v>43.3</v>
      </c>
      <c r="H31" s="34">
        <v>43.23</v>
      </c>
      <c r="I31" s="34">
        <v>42.7</v>
      </c>
      <c r="J31" s="34">
        <v>42.43</v>
      </c>
      <c r="K31" s="34">
        <v>44.43</v>
      </c>
      <c r="L31" s="34">
        <v>46.8</v>
      </c>
      <c r="M31" s="34">
        <v>46.19</v>
      </c>
      <c r="N31" s="34">
        <v>47.04</v>
      </c>
      <c r="O31" s="34">
        <v>47.38</v>
      </c>
      <c r="P31" s="34">
        <v>43.39</v>
      </c>
      <c r="Q31" s="34">
        <v>40.11</v>
      </c>
      <c r="R31" s="34">
        <v>39.4</v>
      </c>
      <c r="S31" s="35"/>
      <c r="T31" s="35"/>
      <c r="V31" s="160">
        <f t="shared" si="21"/>
        <v>5.9999999999995168E-2</v>
      </c>
      <c r="W31" s="160">
        <f t="shared" si="20"/>
        <v>0.41000000000000369</v>
      </c>
      <c r="X31" s="160">
        <f t="shared" si="20"/>
        <v>-0.17000000000000171</v>
      </c>
      <c r="Y31" s="160">
        <f t="shared" si="20"/>
        <v>-0.29999999999999716</v>
      </c>
      <c r="Z31" s="160">
        <f t="shared" si="20"/>
        <v>7.0000000000000284E-2</v>
      </c>
      <c r="AA31" s="160">
        <f t="shared" si="20"/>
        <v>0.52999999999999403</v>
      </c>
      <c r="AB31" s="160">
        <f t="shared" si="20"/>
        <v>0.27000000000000313</v>
      </c>
      <c r="AC31" s="160">
        <f t="shared" si="20"/>
        <v>-2</v>
      </c>
      <c r="AD31" s="160">
        <f t="shared" si="20"/>
        <v>-2.3699999999999974</v>
      </c>
      <c r="AE31" s="160">
        <f t="shared" si="20"/>
        <v>0.60999999999999943</v>
      </c>
      <c r="AF31" s="160">
        <f t="shared" si="20"/>
        <v>-0.85000000000000142</v>
      </c>
      <c r="AG31" s="160">
        <f t="shared" si="20"/>
        <v>-0.34000000000000341</v>
      </c>
      <c r="AH31" s="160">
        <f t="shared" si="20"/>
        <v>3.990000000000002</v>
      </c>
      <c r="AI31" s="160">
        <f t="shared" si="20"/>
        <v>3.2800000000000011</v>
      </c>
      <c r="AJ31" s="160">
        <f t="shared" si="20"/>
        <v>0.71000000000000085</v>
      </c>
      <c r="AK31" s="160"/>
      <c r="AL31" s="160"/>
    </row>
    <row r="32" spans="1:49" x14ac:dyDescent="0.2">
      <c r="A32" s="5">
        <v>380326098562001</v>
      </c>
      <c r="B32" s="28" t="s">
        <v>74</v>
      </c>
      <c r="C32" s="36">
        <v>27.53</v>
      </c>
      <c r="D32" s="36">
        <v>27.37</v>
      </c>
      <c r="E32" s="36">
        <v>27.97</v>
      </c>
      <c r="F32" s="36">
        <v>28.37</v>
      </c>
      <c r="G32" s="36">
        <v>27.64</v>
      </c>
      <c r="H32" s="36">
        <v>27.52</v>
      </c>
      <c r="I32" s="36">
        <v>27.8</v>
      </c>
      <c r="J32" s="36">
        <v>26.75</v>
      </c>
      <c r="K32" s="36">
        <v>29.14</v>
      </c>
      <c r="L32" s="36">
        <v>30.3</v>
      </c>
      <c r="M32" s="36">
        <v>30.56</v>
      </c>
      <c r="N32" s="36"/>
      <c r="O32" s="36">
        <v>31.11</v>
      </c>
      <c r="P32" s="36">
        <v>26.04</v>
      </c>
      <c r="Q32" s="36">
        <v>25.29</v>
      </c>
      <c r="R32" s="36">
        <v>23.75</v>
      </c>
      <c r="S32" s="36">
        <v>24.54</v>
      </c>
      <c r="T32" s="36">
        <v>26.84</v>
      </c>
      <c r="V32" s="160">
        <f t="shared" si="21"/>
        <v>0.16000000000000014</v>
      </c>
      <c r="W32" s="160">
        <f t="shared" si="20"/>
        <v>-0.59999999999999787</v>
      </c>
      <c r="X32" s="160">
        <f t="shared" si="20"/>
        <v>-0.40000000000000213</v>
      </c>
      <c r="Y32" s="160">
        <f t="shared" si="20"/>
        <v>0.73000000000000043</v>
      </c>
      <c r="Z32" s="160">
        <f t="shared" si="20"/>
        <v>0.12000000000000099</v>
      </c>
      <c r="AA32" s="160">
        <f t="shared" si="20"/>
        <v>-0.28000000000000114</v>
      </c>
      <c r="AB32" s="160">
        <f t="shared" si="20"/>
        <v>1.0500000000000007</v>
      </c>
      <c r="AC32" s="160">
        <f t="shared" si="20"/>
        <v>-2.3900000000000006</v>
      </c>
      <c r="AD32" s="160">
        <f t="shared" si="20"/>
        <v>-1.1600000000000001</v>
      </c>
      <c r="AE32" s="160">
        <f t="shared" si="20"/>
        <v>-0.25999999999999801</v>
      </c>
      <c r="AF32" s="160"/>
      <c r="AG32" s="160"/>
      <c r="AH32" s="160">
        <f t="shared" si="20"/>
        <v>5.07</v>
      </c>
      <c r="AI32" s="160">
        <f t="shared" si="20"/>
        <v>0.75</v>
      </c>
      <c r="AJ32" s="160">
        <f t="shared" si="20"/>
        <v>1.5399999999999991</v>
      </c>
      <c r="AK32" s="160">
        <f t="shared" si="20"/>
        <v>-0.78999999999999915</v>
      </c>
      <c r="AL32" s="160">
        <f t="shared" si="20"/>
        <v>-2.3000000000000007</v>
      </c>
    </row>
    <row r="33" spans="1:38" x14ac:dyDescent="0.2">
      <c r="U33" s="3" t="s">
        <v>209</v>
      </c>
      <c r="V33" s="160">
        <f>AVERAGE(V28:V32)</f>
        <v>0.50999999999999868</v>
      </c>
      <c r="W33" s="160">
        <f t="shared" ref="W33:AL33" si="22">AVERAGE(W28:W32)</f>
        <v>-0.51199999999999835</v>
      </c>
      <c r="X33" s="160">
        <f t="shared" si="22"/>
        <v>-0.2460000000000008</v>
      </c>
      <c r="Y33" s="160">
        <f t="shared" si="22"/>
        <v>0.31799999999999995</v>
      </c>
      <c r="Z33" s="160">
        <f t="shared" si="22"/>
        <v>0.26500000000000057</v>
      </c>
      <c r="AA33" s="160">
        <f t="shared" si="22"/>
        <v>-0.24750000000000227</v>
      </c>
      <c r="AB33" s="160">
        <f t="shared" si="22"/>
        <v>0.70600000000000096</v>
      </c>
      <c r="AC33" s="160">
        <f t="shared" si="22"/>
        <v>-2.3919999999999995</v>
      </c>
      <c r="AD33" s="160">
        <f t="shared" si="22"/>
        <v>-1.7400000000000002</v>
      </c>
      <c r="AE33" s="160">
        <f t="shared" si="22"/>
        <v>0.19750000000000156</v>
      </c>
      <c r="AF33" s="160">
        <f t="shared" si="22"/>
        <v>-0.3433333333333361</v>
      </c>
      <c r="AG33" s="160">
        <f t="shared" si="22"/>
        <v>-0.72666666666666657</v>
      </c>
      <c r="AH33" s="160">
        <f t="shared" si="22"/>
        <v>5.2975000000000012</v>
      </c>
      <c r="AI33" s="160">
        <f t="shared" si="22"/>
        <v>1.0579999999999998</v>
      </c>
      <c r="AJ33" s="160">
        <f t="shared" si="22"/>
        <v>1.6500000000000008</v>
      </c>
      <c r="AK33" s="160">
        <f t="shared" si="22"/>
        <v>-0.57500000000000107</v>
      </c>
      <c r="AL33" s="160">
        <f t="shared" si="22"/>
        <v>-3.2899999999999991</v>
      </c>
    </row>
    <row r="35" spans="1:38" x14ac:dyDescent="0.2">
      <c r="A35" s="3" t="s">
        <v>75</v>
      </c>
      <c r="V35" s="3" t="s">
        <v>208</v>
      </c>
    </row>
    <row r="36" spans="1:38" x14ac:dyDescent="0.2">
      <c r="A36" s="7" t="s">
        <v>47</v>
      </c>
      <c r="B36" s="7" t="s">
        <v>48</v>
      </c>
      <c r="C36" s="39">
        <v>34700</v>
      </c>
      <c r="D36" s="39">
        <v>35065</v>
      </c>
      <c r="E36" s="39">
        <v>35431</v>
      </c>
      <c r="F36" s="39">
        <v>35796</v>
      </c>
      <c r="G36" s="39">
        <v>36161</v>
      </c>
      <c r="H36" s="39">
        <v>36526</v>
      </c>
      <c r="I36" s="39">
        <v>36892</v>
      </c>
      <c r="J36" s="39">
        <v>37257</v>
      </c>
      <c r="K36" s="39">
        <v>37622</v>
      </c>
      <c r="L36" s="39">
        <v>37987</v>
      </c>
      <c r="M36" s="40">
        <v>2005</v>
      </c>
      <c r="N36" s="40">
        <v>2006</v>
      </c>
      <c r="O36" s="40">
        <v>2007</v>
      </c>
      <c r="P36" s="40">
        <v>2008</v>
      </c>
      <c r="Q36" s="41">
        <v>2009</v>
      </c>
      <c r="R36" s="41">
        <v>2010</v>
      </c>
      <c r="S36" s="41">
        <v>2011</v>
      </c>
      <c r="T36" s="41">
        <v>2012</v>
      </c>
      <c r="V36" s="161">
        <v>1996</v>
      </c>
      <c r="W36" s="161">
        <v>1997</v>
      </c>
      <c r="X36" s="161">
        <v>1998</v>
      </c>
      <c r="Y36" s="161">
        <v>1999</v>
      </c>
      <c r="Z36" s="161">
        <v>2000</v>
      </c>
      <c r="AA36" s="161">
        <v>2001</v>
      </c>
      <c r="AB36" s="161">
        <v>2002</v>
      </c>
      <c r="AC36" s="161">
        <v>2003</v>
      </c>
      <c r="AD36" s="161">
        <v>2004</v>
      </c>
      <c r="AE36" s="161">
        <v>2005</v>
      </c>
      <c r="AF36" s="161">
        <v>2006</v>
      </c>
      <c r="AG36" s="161">
        <v>2007</v>
      </c>
      <c r="AH36" s="161">
        <v>2008</v>
      </c>
      <c r="AI36" s="161">
        <v>2009</v>
      </c>
      <c r="AJ36" s="161">
        <v>2010</v>
      </c>
      <c r="AK36" s="161">
        <v>2011</v>
      </c>
      <c r="AL36" s="161">
        <v>2012</v>
      </c>
    </row>
    <row r="37" spans="1:38" x14ac:dyDescent="0.2">
      <c r="A37" s="5">
        <v>375053098554601</v>
      </c>
      <c r="B37" s="37" t="s">
        <v>76</v>
      </c>
      <c r="C37" s="42"/>
      <c r="D37" s="42">
        <v>8.4600000000000009</v>
      </c>
      <c r="E37" s="42">
        <v>7.13</v>
      </c>
      <c r="F37" s="42">
        <v>6.43</v>
      </c>
      <c r="G37" s="42">
        <v>6.95</v>
      </c>
      <c r="H37" s="42">
        <v>7.44</v>
      </c>
      <c r="I37" s="42">
        <v>7.29</v>
      </c>
      <c r="J37" s="42">
        <v>7.96</v>
      </c>
      <c r="K37" s="42">
        <v>8.41</v>
      </c>
      <c r="L37" s="42">
        <v>9.6300000000000008</v>
      </c>
      <c r="M37" s="42">
        <v>8.49</v>
      </c>
      <c r="N37" s="42">
        <v>7.95</v>
      </c>
      <c r="O37" s="42">
        <v>9.75</v>
      </c>
      <c r="P37" s="42">
        <v>6.75</v>
      </c>
      <c r="Q37" s="43">
        <v>6.99</v>
      </c>
      <c r="R37" s="43">
        <v>6.63</v>
      </c>
      <c r="S37" s="43">
        <v>6.76</v>
      </c>
      <c r="T37" s="43"/>
      <c r="V37" s="160"/>
      <c r="W37" s="160">
        <f t="shared" ref="W37:AL46" si="23">D37-E37</f>
        <v>1.330000000000001</v>
      </c>
      <c r="X37" s="160">
        <f t="shared" si="23"/>
        <v>0.70000000000000018</v>
      </c>
      <c r="Y37" s="160">
        <f t="shared" si="23"/>
        <v>-0.52000000000000046</v>
      </c>
      <c r="Z37" s="160">
        <f t="shared" si="23"/>
        <v>-0.49000000000000021</v>
      </c>
      <c r="AA37" s="160">
        <f t="shared" si="23"/>
        <v>0.15000000000000036</v>
      </c>
      <c r="AB37" s="160">
        <f t="shared" si="23"/>
        <v>-0.66999999999999993</v>
      </c>
      <c r="AC37" s="160">
        <f t="shared" si="23"/>
        <v>-0.45000000000000018</v>
      </c>
      <c r="AD37" s="160">
        <f t="shared" si="23"/>
        <v>-1.2200000000000006</v>
      </c>
      <c r="AE37" s="160">
        <f t="shared" si="23"/>
        <v>1.1400000000000006</v>
      </c>
      <c r="AF37" s="160">
        <f t="shared" si="23"/>
        <v>0.54</v>
      </c>
      <c r="AG37" s="160">
        <f t="shared" si="23"/>
        <v>-1.7999999999999998</v>
      </c>
      <c r="AH37" s="160">
        <f t="shared" si="23"/>
        <v>3</v>
      </c>
      <c r="AI37" s="160">
        <f t="shared" si="23"/>
        <v>-0.24000000000000021</v>
      </c>
      <c r="AJ37" s="160">
        <f t="shared" si="23"/>
        <v>0.36000000000000032</v>
      </c>
      <c r="AK37" s="160">
        <f t="shared" si="23"/>
        <v>-0.12999999999999989</v>
      </c>
      <c r="AL37" s="160"/>
    </row>
    <row r="38" spans="1:38" x14ac:dyDescent="0.2">
      <c r="A38" s="5">
        <v>375059098595801</v>
      </c>
      <c r="B38" s="38" t="s">
        <v>77</v>
      </c>
      <c r="C38" s="44">
        <v>11.95</v>
      </c>
      <c r="D38" s="44">
        <v>10.45</v>
      </c>
      <c r="E38" s="44">
        <v>6.56</v>
      </c>
      <c r="F38" s="44">
        <v>6.05</v>
      </c>
      <c r="G38" s="44">
        <v>7.85</v>
      </c>
      <c r="H38" s="44">
        <v>9.3800000000000008</v>
      </c>
      <c r="I38" s="44">
        <v>8.86</v>
      </c>
      <c r="J38" s="44">
        <v>10.97</v>
      </c>
      <c r="K38" s="44">
        <v>12.14</v>
      </c>
      <c r="L38" s="44">
        <v>14.02</v>
      </c>
      <c r="M38" s="44">
        <v>12.87</v>
      </c>
      <c r="N38" s="44">
        <v>12.98</v>
      </c>
      <c r="O38" s="44">
        <v>14.82</v>
      </c>
      <c r="P38" s="44">
        <v>10.23</v>
      </c>
      <c r="Q38" s="45">
        <v>10.33</v>
      </c>
      <c r="R38" s="45">
        <v>10.01</v>
      </c>
      <c r="S38" s="45">
        <v>9.5299999999999994</v>
      </c>
      <c r="T38" s="45">
        <v>15.53</v>
      </c>
      <c r="V38" s="160">
        <f t="shared" ref="V38:V39" si="24">C38-D38</f>
        <v>1.5</v>
      </c>
      <c r="W38" s="160">
        <f t="shared" si="23"/>
        <v>3.8899999999999997</v>
      </c>
      <c r="X38" s="160">
        <f t="shared" si="23"/>
        <v>0.50999999999999979</v>
      </c>
      <c r="Y38" s="160">
        <f t="shared" si="23"/>
        <v>-1.7999999999999998</v>
      </c>
      <c r="Z38" s="160">
        <f t="shared" si="23"/>
        <v>-1.5300000000000011</v>
      </c>
      <c r="AA38" s="160">
        <f t="shared" si="23"/>
        <v>0.52000000000000135</v>
      </c>
      <c r="AB38" s="160">
        <f t="shared" si="23"/>
        <v>-2.1100000000000012</v>
      </c>
      <c r="AC38" s="160">
        <f t="shared" si="23"/>
        <v>-1.17</v>
      </c>
      <c r="AD38" s="160">
        <f t="shared" si="23"/>
        <v>-1.879999999999999</v>
      </c>
      <c r="AE38" s="160">
        <f t="shared" si="23"/>
        <v>1.1500000000000004</v>
      </c>
      <c r="AF38" s="160">
        <f t="shared" si="23"/>
        <v>-0.11000000000000121</v>
      </c>
      <c r="AG38" s="160">
        <f t="shared" si="23"/>
        <v>-1.8399999999999999</v>
      </c>
      <c r="AH38" s="160">
        <f t="shared" si="23"/>
        <v>4.59</v>
      </c>
      <c r="AI38" s="160">
        <f t="shared" si="23"/>
        <v>-9.9999999999999645E-2</v>
      </c>
      <c r="AJ38" s="160">
        <f t="shared" si="23"/>
        <v>0.32000000000000028</v>
      </c>
      <c r="AK38" s="160">
        <f t="shared" si="23"/>
        <v>0.48000000000000043</v>
      </c>
      <c r="AL38" s="160">
        <f t="shared" si="23"/>
        <v>-6</v>
      </c>
    </row>
    <row r="39" spans="1:38" x14ac:dyDescent="0.2">
      <c r="A39" s="5">
        <v>375025098542401</v>
      </c>
      <c r="B39" s="3" t="s">
        <v>78</v>
      </c>
      <c r="C39" s="46">
        <v>16.899999999999999</v>
      </c>
      <c r="D39" s="46">
        <v>16.649999999999999</v>
      </c>
      <c r="E39" s="46">
        <v>14.1</v>
      </c>
      <c r="F39" s="46">
        <v>11.9</v>
      </c>
      <c r="G39" s="46">
        <v>12.55</v>
      </c>
      <c r="H39" s="46">
        <v>13.87</v>
      </c>
      <c r="I39" s="46">
        <v>13.55</v>
      </c>
      <c r="J39" s="46">
        <v>15.76</v>
      </c>
      <c r="K39" s="46">
        <v>17.62</v>
      </c>
      <c r="L39" s="46">
        <v>19.63</v>
      </c>
      <c r="M39" s="46">
        <v>18.54</v>
      </c>
      <c r="N39" s="46">
        <v>16.850000000000001</v>
      </c>
      <c r="O39" s="46">
        <v>19.149999999999999</v>
      </c>
      <c r="P39" s="46">
        <v>13.83</v>
      </c>
      <c r="Q39" s="46">
        <v>13.86</v>
      </c>
      <c r="R39" s="46">
        <v>12.97</v>
      </c>
      <c r="S39" s="46">
        <v>14.17</v>
      </c>
      <c r="T39" s="46">
        <v>18.05</v>
      </c>
      <c r="V39" s="160">
        <f t="shared" si="24"/>
        <v>0.25</v>
      </c>
      <c r="W39" s="160">
        <f t="shared" si="23"/>
        <v>2.5499999999999989</v>
      </c>
      <c r="X39" s="160">
        <f t="shared" si="23"/>
        <v>2.1999999999999993</v>
      </c>
      <c r="Y39" s="160">
        <f t="shared" si="23"/>
        <v>-0.65000000000000036</v>
      </c>
      <c r="Z39" s="160">
        <f t="shared" si="23"/>
        <v>-1.3199999999999985</v>
      </c>
      <c r="AA39" s="160">
        <f t="shared" si="23"/>
        <v>0.31999999999999851</v>
      </c>
      <c r="AB39" s="160">
        <f t="shared" si="23"/>
        <v>-2.2099999999999991</v>
      </c>
      <c r="AC39" s="160">
        <f t="shared" si="23"/>
        <v>-1.8600000000000012</v>
      </c>
      <c r="AD39" s="160">
        <f t="shared" si="23"/>
        <v>-2.009999999999998</v>
      </c>
      <c r="AE39" s="160">
        <f t="shared" si="23"/>
        <v>1.0899999999999999</v>
      </c>
      <c r="AF39" s="160">
        <f t="shared" si="23"/>
        <v>1.6899999999999977</v>
      </c>
      <c r="AG39" s="160">
        <f t="shared" si="23"/>
        <v>-2.2999999999999972</v>
      </c>
      <c r="AH39" s="160">
        <f t="shared" si="23"/>
        <v>5.3199999999999985</v>
      </c>
      <c r="AI39" s="160">
        <f t="shared" si="23"/>
        <v>-2.9999999999999361E-2</v>
      </c>
      <c r="AJ39" s="160">
        <f t="shared" si="23"/>
        <v>0.88999999999999879</v>
      </c>
      <c r="AK39" s="160">
        <f t="shared" si="23"/>
        <v>-1.1999999999999993</v>
      </c>
      <c r="AL39" s="160">
        <f t="shared" si="23"/>
        <v>-3.8800000000000008</v>
      </c>
    </row>
    <row r="40" spans="1:38" x14ac:dyDescent="0.2">
      <c r="A40" s="5">
        <v>375039098580501</v>
      </c>
      <c r="B40" s="3" t="s">
        <v>79</v>
      </c>
      <c r="J40" s="47">
        <v>8.93</v>
      </c>
      <c r="K40" s="47">
        <v>9.23</v>
      </c>
      <c r="L40" s="47">
        <v>10.17</v>
      </c>
      <c r="M40" s="47">
        <v>9.5399999999999991</v>
      </c>
      <c r="N40" s="47">
        <v>9.6</v>
      </c>
      <c r="O40" s="47">
        <v>11.15</v>
      </c>
      <c r="P40" s="47">
        <v>8.39</v>
      </c>
      <c r="Q40" s="47">
        <v>8.2100000000000009</v>
      </c>
      <c r="R40" s="47">
        <v>8.0399999999999991</v>
      </c>
      <c r="S40" s="47">
        <v>7.99</v>
      </c>
      <c r="T40" s="47">
        <v>9.3800000000000008</v>
      </c>
      <c r="V40" s="160"/>
      <c r="W40" s="160"/>
      <c r="X40" s="160"/>
      <c r="Y40" s="160"/>
      <c r="Z40" s="160"/>
      <c r="AA40" s="160"/>
      <c r="AB40" s="160"/>
      <c r="AC40" s="160">
        <f t="shared" si="23"/>
        <v>-0.30000000000000071</v>
      </c>
      <c r="AD40" s="160">
        <f t="shared" si="23"/>
        <v>-0.9399999999999995</v>
      </c>
      <c r="AE40" s="160">
        <f t="shared" si="23"/>
        <v>0.63000000000000078</v>
      </c>
      <c r="AF40" s="160">
        <f t="shared" si="23"/>
        <v>-6.0000000000000497E-2</v>
      </c>
      <c r="AG40" s="160">
        <f t="shared" si="23"/>
        <v>-1.5500000000000007</v>
      </c>
      <c r="AH40" s="160">
        <f t="shared" si="23"/>
        <v>2.76</v>
      </c>
      <c r="AI40" s="160">
        <f t="shared" si="23"/>
        <v>0.17999999999999972</v>
      </c>
      <c r="AJ40" s="160">
        <f t="shared" si="23"/>
        <v>0.17000000000000171</v>
      </c>
      <c r="AK40" s="160">
        <f t="shared" si="23"/>
        <v>4.9999999999998934E-2</v>
      </c>
      <c r="AL40" s="160">
        <f t="shared" si="23"/>
        <v>-1.3900000000000006</v>
      </c>
    </row>
    <row r="41" spans="1:38" x14ac:dyDescent="0.2">
      <c r="A41" s="5">
        <v>375046098580501</v>
      </c>
      <c r="B41" s="3" t="s">
        <v>80</v>
      </c>
      <c r="J41" s="48">
        <v>6.95</v>
      </c>
      <c r="K41" s="48">
        <v>7.41</v>
      </c>
      <c r="L41" s="48">
        <v>8.58</v>
      </c>
      <c r="M41" s="48">
        <v>7.77</v>
      </c>
      <c r="N41" s="48">
        <v>7.69</v>
      </c>
      <c r="O41" s="48">
        <v>9.51</v>
      </c>
      <c r="P41" s="48">
        <v>6.05</v>
      </c>
      <c r="Q41" s="48">
        <v>5.86</v>
      </c>
      <c r="R41" s="48">
        <v>5.65</v>
      </c>
      <c r="S41" s="48">
        <v>5.7</v>
      </c>
      <c r="T41" s="48">
        <v>7.61</v>
      </c>
      <c r="V41" s="160"/>
      <c r="W41" s="160"/>
      <c r="X41" s="160"/>
      <c r="Y41" s="160"/>
      <c r="Z41" s="160"/>
      <c r="AA41" s="160"/>
      <c r="AB41" s="160"/>
      <c r="AC41" s="160">
        <f t="shared" si="23"/>
        <v>-0.45999999999999996</v>
      </c>
      <c r="AD41" s="160">
        <f t="shared" si="23"/>
        <v>-1.17</v>
      </c>
      <c r="AE41" s="160">
        <f t="shared" si="23"/>
        <v>0.8100000000000005</v>
      </c>
      <c r="AF41" s="160">
        <f t="shared" si="23"/>
        <v>7.9999999999999183E-2</v>
      </c>
      <c r="AG41" s="160">
        <f t="shared" si="23"/>
        <v>-1.8199999999999994</v>
      </c>
      <c r="AH41" s="160">
        <f t="shared" si="23"/>
        <v>3.46</v>
      </c>
      <c r="AI41" s="160">
        <f t="shared" si="23"/>
        <v>0.1899999999999995</v>
      </c>
      <c r="AJ41" s="160">
        <f t="shared" si="23"/>
        <v>0.20999999999999996</v>
      </c>
      <c r="AK41" s="160">
        <f t="shared" si="23"/>
        <v>-4.9999999999999822E-2</v>
      </c>
      <c r="AL41" s="160">
        <f t="shared" si="23"/>
        <v>-1.9100000000000001</v>
      </c>
    </row>
    <row r="42" spans="1:38" x14ac:dyDescent="0.2">
      <c r="A42" s="5">
        <v>375105098575701</v>
      </c>
      <c r="B42" s="3" t="s">
        <v>81</v>
      </c>
      <c r="J42" s="49">
        <v>11.27</v>
      </c>
      <c r="K42" s="49">
        <v>12.01</v>
      </c>
      <c r="L42" s="49">
        <v>13.45</v>
      </c>
      <c r="M42" s="49">
        <v>12.5</v>
      </c>
      <c r="N42" s="49">
        <v>12.2</v>
      </c>
      <c r="O42" s="49">
        <v>14.29</v>
      </c>
      <c r="P42" s="49">
        <v>9.9499999999999993</v>
      </c>
      <c r="Q42" s="49">
        <v>9.65</v>
      </c>
      <c r="R42" s="49">
        <v>9.42</v>
      </c>
      <c r="S42" s="49">
        <v>9.5500000000000007</v>
      </c>
      <c r="T42" s="49">
        <v>12.26</v>
      </c>
      <c r="V42" s="160"/>
      <c r="W42" s="160"/>
      <c r="X42" s="160"/>
      <c r="Y42" s="160"/>
      <c r="Z42" s="160"/>
      <c r="AA42" s="160"/>
      <c r="AB42" s="160"/>
      <c r="AC42" s="160">
        <f t="shared" si="23"/>
        <v>-0.74000000000000021</v>
      </c>
      <c r="AD42" s="160">
        <f t="shared" si="23"/>
        <v>-1.4399999999999995</v>
      </c>
      <c r="AE42" s="160">
        <f t="shared" si="23"/>
        <v>0.94999999999999929</v>
      </c>
      <c r="AF42" s="160">
        <f t="shared" si="23"/>
        <v>0.30000000000000071</v>
      </c>
      <c r="AG42" s="160">
        <f t="shared" si="23"/>
        <v>-2.09</v>
      </c>
      <c r="AH42" s="160">
        <f t="shared" si="23"/>
        <v>4.34</v>
      </c>
      <c r="AI42" s="160">
        <f t="shared" si="23"/>
        <v>0.29999999999999893</v>
      </c>
      <c r="AJ42" s="160">
        <f t="shared" si="23"/>
        <v>0.23000000000000043</v>
      </c>
      <c r="AK42" s="160">
        <f t="shared" si="23"/>
        <v>-0.13000000000000078</v>
      </c>
      <c r="AL42" s="160">
        <f t="shared" si="23"/>
        <v>-2.7099999999999991</v>
      </c>
    </row>
    <row r="43" spans="1:38" x14ac:dyDescent="0.2">
      <c r="A43" s="5">
        <v>375119098515401</v>
      </c>
      <c r="B43" s="3" t="s">
        <v>82</v>
      </c>
      <c r="I43" s="50">
        <v>22.84</v>
      </c>
      <c r="J43" s="50">
        <v>25.01</v>
      </c>
      <c r="K43" s="50">
        <v>26.98</v>
      </c>
      <c r="L43" s="50">
        <v>29.2</v>
      </c>
      <c r="M43" s="50">
        <v>27.99</v>
      </c>
      <c r="N43" s="50">
        <v>25.85</v>
      </c>
      <c r="O43" s="50">
        <v>29.03</v>
      </c>
      <c r="P43" s="50">
        <v>22.21</v>
      </c>
      <c r="Q43" s="50">
        <v>21.65</v>
      </c>
      <c r="R43" s="50">
        <v>20.059999999999999</v>
      </c>
      <c r="S43" s="50">
        <v>20.72</v>
      </c>
      <c r="T43" s="50">
        <v>26.17</v>
      </c>
      <c r="V43" s="160"/>
      <c r="W43" s="160"/>
      <c r="X43" s="160"/>
      <c r="Y43" s="160"/>
      <c r="Z43" s="160"/>
      <c r="AA43" s="160"/>
      <c r="AB43" s="160">
        <f t="shared" si="23"/>
        <v>-2.1700000000000017</v>
      </c>
      <c r="AC43" s="160">
        <f t="shared" si="23"/>
        <v>-1.9699999999999989</v>
      </c>
      <c r="AD43" s="160">
        <f t="shared" si="23"/>
        <v>-2.2199999999999989</v>
      </c>
      <c r="AE43" s="160">
        <f t="shared" si="23"/>
        <v>1.2100000000000009</v>
      </c>
      <c r="AF43" s="160">
        <f t="shared" si="23"/>
        <v>2.139999999999997</v>
      </c>
      <c r="AG43" s="160">
        <f t="shared" si="23"/>
        <v>-3.1799999999999997</v>
      </c>
      <c r="AH43" s="160">
        <f t="shared" si="23"/>
        <v>6.82</v>
      </c>
      <c r="AI43" s="160">
        <f t="shared" si="23"/>
        <v>0.56000000000000227</v>
      </c>
      <c r="AJ43" s="160">
        <f t="shared" si="23"/>
        <v>1.5899999999999999</v>
      </c>
      <c r="AK43" s="160">
        <f t="shared" si="23"/>
        <v>-0.66000000000000014</v>
      </c>
      <c r="AL43" s="160">
        <f t="shared" si="23"/>
        <v>-5.4500000000000028</v>
      </c>
    </row>
    <row r="44" spans="1:38" x14ac:dyDescent="0.2">
      <c r="A44" s="5">
        <v>375217098522701</v>
      </c>
      <c r="B44" s="3" t="s">
        <v>83</v>
      </c>
      <c r="I44" s="51">
        <v>6.82</v>
      </c>
      <c r="J44" s="51">
        <v>7.27</v>
      </c>
      <c r="K44" s="51">
        <v>7.7</v>
      </c>
      <c r="L44" s="51">
        <v>9.3000000000000007</v>
      </c>
      <c r="M44" s="51">
        <v>8.65</v>
      </c>
      <c r="N44" s="51">
        <v>7.37</v>
      </c>
      <c r="O44" s="51">
        <v>9.07</v>
      </c>
      <c r="P44" s="51">
        <v>6.31</v>
      </c>
      <c r="Q44" s="51">
        <v>6.45</v>
      </c>
      <c r="R44" s="51">
        <v>6.14</v>
      </c>
      <c r="S44" s="51">
        <v>6.55</v>
      </c>
      <c r="T44" s="51">
        <v>8.2200000000000006</v>
      </c>
      <c r="V44" s="160"/>
      <c r="W44" s="160"/>
      <c r="X44" s="160"/>
      <c r="Y44" s="160"/>
      <c r="Z44" s="160"/>
      <c r="AA44" s="160"/>
      <c r="AB44" s="160">
        <f t="shared" si="23"/>
        <v>-0.44999999999999929</v>
      </c>
      <c r="AC44" s="160">
        <f t="shared" si="23"/>
        <v>-0.4300000000000006</v>
      </c>
      <c r="AD44" s="160">
        <f t="shared" si="23"/>
        <v>-1.6000000000000005</v>
      </c>
      <c r="AE44" s="160">
        <f t="shared" si="23"/>
        <v>0.65000000000000036</v>
      </c>
      <c r="AF44" s="160">
        <f t="shared" si="23"/>
        <v>1.2800000000000002</v>
      </c>
      <c r="AG44" s="160">
        <f t="shared" si="23"/>
        <v>-1.7000000000000002</v>
      </c>
      <c r="AH44" s="160">
        <f t="shared" si="23"/>
        <v>2.7600000000000007</v>
      </c>
      <c r="AI44" s="160">
        <f t="shared" si="23"/>
        <v>-0.14000000000000057</v>
      </c>
      <c r="AJ44" s="160">
        <f t="shared" si="23"/>
        <v>0.3100000000000005</v>
      </c>
      <c r="AK44" s="160">
        <f t="shared" si="23"/>
        <v>-0.41000000000000014</v>
      </c>
      <c r="AL44" s="160">
        <f t="shared" si="23"/>
        <v>-1.6700000000000008</v>
      </c>
    </row>
    <row r="45" spans="1:38" x14ac:dyDescent="0.2">
      <c r="A45" s="5">
        <v>375218098575701</v>
      </c>
      <c r="B45" s="3" t="s">
        <v>84</v>
      </c>
      <c r="J45" s="52">
        <v>21.35</v>
      </c>
      <c r="K45" s="52">
        <v>23.22</v>
      </c>
      <c r="L45" s="52">
        <v>25</v>
      </c>
      <c r="M45" s="52">
        <v>23.73</v>
      </c>
      <c r="N45" s="52">
        <v>22.78</v>
      </c>
      <c r="O45" s="52">
        <v>25.66</v>
      </c>
      <c r="P45" s="52">
        <v>19.190000000000001</v>
      </c>
      <c r="Q45" s="52">
        <v>17.899999999999999</v>
      </c>
      <c r="R45" s="52">
        <v>18.010000000000002</v>
      </c>
      <c r="S45" s="52">
        <v>18.12</v>
      </c>
      <c r="T45" s="52">
        <v>22.84</v>
      </c>
      <c r="V45" s="160"/>
      <c r="W45" s="160"/>
      <c r="X45" s="160"/>
      <c r="Y45" s="160"/>
      <c r="Z45" s="160"/>
      <c r="AA45" s="160"/>
      <c r="AB45" s="160"/>
      <c r="AC45" s="160">
        <f t="shared" si="23"/>
        <v>-1.8699999999999974</v>
      </c>
      <c r="AD45" s="160">
        <f t="shared" si="23"/>
        <v>-1.7800000000000011</v>
      </c>
      <c r="AE45" s="160">
        <f t="shared" si="23"/>
        <v>1.2699999999999996</v>
      </c>
      <c r="AF45" s="160">
        <f t="shared" si="23"/>
        <v>0.94999999999999929</v>
      </c>
      <c r="AG45" s="160">
        <f t="shared" si="23"/>
        <v>-2.879999999999999</v>
      </c>
      <c r="AH45" s="160">
        <f t="shared" si="23"/>
        <v>6.4699999999999989</v>
      </c>
      <c r="AI45" s="160">
        <f t="shared" si="23"/>
        <v>1.2900000000000027</v>
      </c>
      <c r="AJ45" s="160">
        <f t="shared" si="23"/>
        <v>-0.11000000000000298</v>
      </c>
      <c r="AK45" s="160">
        <f t="shared" si="23"/>
        <v>-0.10999999999999943</v>
      </c>
      <c r="AL45" s="160">
        <f t="shared" si="23"/>
        <v>-4.7199999999999989</v>
      </c>
    </row>
    <row r="46" spans="1:38" x14ac:dyDescent="0.2">
      <c r="A46" s="5">
        <v>375224098522701</v>
      </c>
      <c r="B46" s="3" t="s">
        <v>85</v>
      </c>
      <c r="I46" s="3">
        <v>6.9</v>
      </c>
      <c r="J46" s="3">
        <v>7.31</v>
      </c>
      <c r="K46" s="3">
        <v>7.77</v>
      </c>
      <c r="L46" s="3">
        <v>9.3800000000000008</v>
      </c>
      <c r="M46" s="3">
        <v>8.7200000000000006</v>
      </c>
      <c r="N46" s="3">
        <v>7.4</v>
      </c>
      <c r="O46" s="3">
        <v>9.15</v>
      </c>
      <c r="P46" s="3">
        <v>6.27</v>
      </c>
      <c r="Q46" s="3">
        <v>6.26</v>
      </c>
      <c r="R46" s="3">
        <v>5.95</v>
      </c>
      <c r="S46" s="3">
        <v>6.36</v>
      </c>
      <c r="T46" s="3">
        <v>8.08</v>
      </c>
      <c r="V46" s="160"/>
      <c r="W46" s="160"/>
      <c r="X46" s="160"/>
      <c r="Y46" s="160"/>
      <c r="Z46" s="160"/>
      <c r="AA46" s="160"/>
      <c r="AB46" s="160">
        <f t="shared" si="23"/>
        <v>-0.40999999999999925</v>
      </c>
      <c r="AC46" s="160">
        <f t="shared" si="23"/>
        <v>-0.45999999999999996</v>
      </c>
      <c r="AD46" s="160">
        <f t="shared" si="23"/>
        <v>-1.6100000000000012</v>
      </c>
      <c r="AE46" s="160">
        <f t="shared" si="23"/>
        <v>0.66000000000000014</v>
      </c>
      <c r="AF46" s="160">
        <f t="shared" si="23"/>
        <v>1.3200000000000003</v>
      </c>
      <c r="AG46" s="160">
        <f t="shared" si="23"/>
        <v>-1.75</v>
      </c>
      <c r="AH46" s="160">
        <f t="shared" si="23"/>
        <v>2.8800000000000008</v>
      </c>
      <c r="AI46" s="160">
        <f t="shared" si="23"/>
        <v>9.9999999999997868E-3</v>
      </c>
      <c r="AJ46" s="160">
        <f t="shared" si="23"/>
        <v>0.30999999999999961</v>
      </c>
      <c r="AK46" s="160">
        <f t="shared" si="23"/>
        <v>-0.41000000000000014</v>
      </c>
      <c r="AL46" s="160">
        <f t="shared" si="23"/>
        <v>-1.7199999999999998</v>
      </c>
    </row>
    <row r="47" spans="1:38" x14ac:dyDescent="0.2">
      <c r="U47" s="3" t="s">
        <v>209</v>
      </c>
      <c r="V47" s="160">
        <f>AVERAGE(V37:V46)</f>
        <v>0.875</v>
      </c>
      <c r="W47" s="160">
        <f t="shared" ref="W47:AL47" si="25">AVERAGE(W37:W46)</f>
        <v>2.59</v>
      </c>
      <c r="X47" s="160">
        <f t="shared" si="25"/>
        <v>1.1366666666666665</v>
      </c>
      <c r="Y47" s="160">
        <f t="shared" si="25"/>
        <v>-0.99000000000000021</v>
      </c>
      <c r="Z47" s="160">
        <f t="shared" si="25"/>
        <v>-1.1133333333333333</v>
      </c>
      <c r="AA47" s="160">
        <f t="shared" si="25"/>
        <v>0.33000000000000007</v>
      </c>
      <c r="AB47" s="160">
        <f t="shared" si="25"/>
        <v>-1.3366666666666667</v>
      </c>
      <c r="AC47" s="160">
        <f t="shared" si="25"/>
        <v>-0.97100000000000009</v>
      </c>
      <c r="AD47" s="160">
        <f t="shared" si="25"/>
        <v>-1.587</v>
      </c>
      <c r="AE47" s="160">
        <f t="shared" si="25"/>
        <v>0.95600000000000018</v>
      </c>
      <c r="AF47" s="160">
        <f t="shared" si="25"/>
        <v>0.81299999999999917</v>
      </c>
      <c r="AG47" s="160">
        <f t="shared" si="25"/>
        <v>-2.0909999999999997</v>
      </c>
      <c r="AH47" s="160">
        <f t="shared" si="25"/>
        <v>4.24</v>
      </c>
      <c r="AI47" s="160">
        <f t="shared" si="25"/>
        <v>0.20200000000000032</v>
      </c>
      <c r="AJ47" s="160">
        <f t="shared" si="25"/>
        <v>0.42799999999999983</v>
      </c>
      <c r="AK47" s="160">
        <f t="shared" si="25"/>
        <v>-0.25700000000000001</v>
      </c>
      <c r="AL47" s="160">
        <f t="shared" si="25"/>
        <v>-3.2722222222222226</v>
      </c>
    </row>
    <row r="49" spans="1:38" x14ac:dyDescent="0.2">
      <c r="A49" s="3" t="s">
        <v>98</v>
      </c>
      <c r="V49" s="3" t="s">
        <v>208</v>
      </c>
    </row>
    <row r="50" spans="1:38" x14ac:dyDescent="0.2">
      <c r="A50" s="7" t="s">
        <v>47</v>
      </c>
      <c r="B50" s="7" t="s">
        <v>48</v>
      </c>
      <c r="C50" s="55">
        <v>34700</v>
      </c>
      <c r="D50" s="55">
        <v>35065</v>
      </c>
      <c r="E50" s="55">
        <v>35431</v>
      </c>
      <c r="F50" s="55">
        <v>35796</v>
      </c>
      <c r="G50" s="55">
        <v>36161</v>
      </c>
      <c r="H50" s="55">
        <v>36526</v>
      </c>
      <c r="I50" s="55">
        <v>36892</v>
      </c>
      <c r="J50" s="55">
        <v>37257</v>
      </c>
      <c r="K50" s="55">
        <v>37622</v>
      </c>
      <c r="L50" s="55">
        <v>37987</v>
      </c>
      <c r="M50" s="56">
        <v>2005</v>
      </c>
      <c r="N50" s="56">
        <v>2006</v>
      </c>
      <c r="O50" s="56">
        <v>2007</v>
      </c>
      <c r="P50" s="56">
        <v>2008</v>
      </c>
      <c r="Q50" s="57">
        <v>2009</v>
      </c>
      <c r="R50" s="3">
        <v>2010</v>
      </c>
      <c r="S50" s="3">
        <v>2011</v>
      </c>
      <c r="T50" s="3">
        <v>2012</v>
      </c>
      <c r="V50" s="161">
        <v>1996</v>
      </c>
      <c r="W50" s="161">
        <v>1997</v>
      </c>
      <c r="X50" s="161">
        <v>1998</v>
      </c>
      <c r="Y50" s="161">
        <v>1999</v>
      </c>
      <c r="Z50" s="161">
        <v>2000</v>
      </c>
      <c r="AA50" s="161">
        <v>2001</v>
      </c>
      <c r="AB50" s="161">
        <v>2002</v>
      </c>
      <c r="AC50" s="161">
        <v>2003</v>
      </c>
      <c r="AD50" s="161">
        <v>2004</v>
      </c>
      <c r="AE50" s="161">
        <v>2005</v>
      </c>
      <c r="AF50" s="161">
        <v>2006</v>
      </c>
      <c r="AG50" s="161">
        <v>2007</v>
      </c>
      <c r="AH50" s="161">
        <v>2008</v>
      </c>
      <c r="AI50" s="161">
        <v>2009</v>
      </c>
      <c r="AJ50" s="161">
        <v>2010</v>
      </c>
      <c r="AK50" s="161">
        <v>2011</v>
      </c>
      <c r="AL50" s="161">
        <v>2012</v>
      </c>
    </row>
    <row r="51" spans="1:38" x14ac:dyDescent="0.2">
      <c r="A51" s="53">
        <v>380644098411901</v>
      </c>
      <c r="B51" s="53" t="s">
        <v>86</v>
      </c>
      <c r="C51" s="58">
        <v>14.95</v>
      </c>
      <c r="D51" s="58">
        <v>13.35</v>
      </c>
      <c r="E51" s="58">
        <v>14.17</v>
      </c>
      <c r="F51" s="58">
        <v>12.62</v>
      </c>
      <c r="G51" s="58">
        <v>12.26</v>
      </c>
      <c r="H51" s="58">
        <v>12.56</v>
      </c>
      <c r="I51" s="58">
        <v>13.51</v>
      </c>
      <c r="J51" s="58">
        <v>13.67</v>
      </c>
      <c r="K51" s="58">
        <v>16.57</v>
      </c>
      <c r="L51" s="58">
        <v>15.62</v>
      </c>
      <c r="M51" s="58">
        <v>15.7</v>
      </c>
      <c r="N51" s="58">
        <v>16.239999999999998</v>
      </c>
      <c r="O51" s="58">
        <v>17.8</v>
      </c>
      <c r="P51" s="58">
        <v>12.27</v>
      </c>
      <c r="Q51" s="58">
        <v>11.28</v>
      </c>
      <c r="R51" s="3">
        <v>11.6</v>
      </c>
      <c r="S51" s="3">
        <v>13.7</v>
      </c>
      <c r="T51" s="3">
        <v>17.86</v>
      </c>
      <c r="V51" s="3">
        <f>C51-D51</f>
        <v>1.5999999999999996</v>
      </c>
      <c r="W51" s="3">
        <f t="shared" ref="W51:AL62" si="26">D51-E51</f>
        <v>-0.82000000000000028</v>
      </c>
      <c r="X51" s="3">
        <f t="shared" si="26"/>
        <v>1.5500000000000007</v>
      </c>
      <c r="Y51" s="3">
        <f t="shared" si="26"/>
        <v>0.35999999999999943</v>
      </c>
      <c r="Z51" s="3">
        <f t="shared" si="26"/>
        <v>-0.30000000000000071</v>
      </c>
      <c r="AA51" s="3">
        <f t="shared" si="26"/>
        <v>-0.94999999999999929</v>
      </c>
      <c r="AB51" s="3">
        <f t="shared" si="26"/>
        <v>-0.16000000000000014</v>
      </c>
      <c r="AC51" s="3">
        <f t="shared" si="26"/>
        <v>-2.9000000000000004</v>
      </c>
      <c r="AD51" s="3">
        <f t="shared" si="26"/>
        <v>0.95000000000000107</v>
      </c>
      <c r="AE51" s="3">
        <f t="shared" si="26"/>
        <v>-8.0000000000000071E-2</v>
      </c>
      <c r="AF51" s="3">
        <f t="shared" si="26"/>
        <v>-0.53999999999999915</v>
      </c>
      <c r="AG51" s="3">
        <f t="shared" si="26"/>
        <v>-1.5600000000000023</v>
      </c>
      <c r="AH51" s="3">
        <f t="shared" si="26"/>
        <v>5.5300000000000011</v>
      </c>
      <c r="AI51" s="3">
        <f t="shared" si="26"/>
        <v>0.99000000000000021</v>
      </c>
      <c r="AJ51" s="3">
        <f t="shared" si="26"/>
        <v>-0.32000000000000028</v>
      </c>
      <c r="AK51" s="3">
        <f t="shared" si="26"/>
        <v>-2.0999999999999996</v>
      </c>
      <c r="AL51" s="3">
        <f t="shared" si="26"/>
        <v>-4.16</v>
      </c>
    </row>
    <row r="52" spans="1:38" x14ac:dyDescent="0.2">
      <c r="A52" s="53">
        <v>380558098355802</v>
      </c>
      <c r="B52" s="53" t="s">
        <v>87</v>
      </c>
      <c r="C52" s="59">
        <v>4.82</v>
      </c>
      <c r="D52" s="59">
        <v>4.05</v>
      </c>
      <c r="E52" s="59">
        <v>3.35</v>
      </c>
      <c r="F52" s="59">
        <v>1.38</v>
      </c>
      <c r="G52" s="59">
        <v>3.42</v>
      </c>
      <c r="H52" s="59">
        <v>3.8</v>
      </c>
      <c r="I52" s="59">
        <v>4.38</v>
      </c>
      <c r="J52" s="59">
        <v>4.9800000000000004</v>
      </c>
      <c r="K52" s="59">
        <v>3.64</v>
      </c>
      <c r="L52" s="59">
        <v>5.33</v>
      </c>
      <c r="M52" s="59">
        <v>3.2</v>
      </c>
      <c r="N52" s="59">
        <v>4.26</v>
      </c>
      <c r="O52" s="59">
        <v>4.0199999999999996</v>
      </c>
      <c r="P52" s="59">
        <v>2.02</v>
      </c>
      <c r="Q52" s="59">
        <v>1.64</v>
      </c>
      <c r="R52" s="3">
        <v>2.73</v>
      </c>
      <c r="S52" s="3">
        <v>3.62</v>
      </c>
      <c r="T52" s="3">
        <v>6.39</v>
      </c>
      <c r="V52" s="3">
        <f t="shared" ref="V52:V62" si="27">C52-D52</f>
        <v>0.77000000000000046</v>
      </c>
      <c r="W52" s="3">
        <f t="shared" si="26"/>
        <v>0.69999999999999973</v>
      </c>
      <c r="X52" s="3">
        <f t="shared" si="26"/>
        <v>1.9700000000000002</v>
      </c>
      <c r="Y52" s="3">
        <f t="shared" si="26"/>
        <v>-2.04</v>
      </c>
      <c r="Z52" s="3">
        <f t="shared" si="26"/>
        <v>-0.37999999999999989</v>
      </c>
      <c r="AA52" s="3">
        <f t="shared" si="26"/>
        <v>-0.58000000000000007</v>
      </c>
      <c r="AB52" s="3">
        <f t="shared" si="26"/>
        <v>-0.60000000000000053</v>
      </c>
      <c r="AC52" s="3">
        <f t="shared" si="26"/>
        <v>1.3400000000000003</v>
      </c>
      <c r="AD52" s="3">
        <f t="shared" si="26"/>
        <v>-1.69</v>
      </c>
      <c r="AE52" s="3">
        <f t="shared" si="26"/>
        <v>2.13</v>
      </c>
      <c r="AF52" s="3">
        <f t="shared" si="26"/>
        <v>-1.0599999999999996</v>
      </c>
      <c r="AG52" s="3">
        <f t="shared" si="26"/>
        <v>0.24000000000000021</v>
      </c>
      <c r="AH52" s="3">
        <f t="shared" si="26"/>
        <v>1.9999999999999996</v>
      </c>
      <c r="AI52" s="3">
        <f t="shared" si="26"/>
        <v>0.38000000000000012</v>
      </c>
      <c r="AJ52" s="3">
        <f t="shared" si="26"/>
        <v>-1.0900000000000001</v>
      </c>
      <c r="AK52" s="3">
        <f t="shared" si="26"/>
        <v>-0.89000000000000012</v>
      </c>
      <c r="AL52" s="3">
        <f t="shared" si="26"/>
        <v>-2.7699999999999996</v>
      </c>
    </row>
    <row r="53" spans="1:38" x14ac:dyDescent="0.2">
      <c r="A53" s="53">
        <v>380508098412703</v>
      </c>
      <c r="B53" s="53" t="s">
        <v>88</v>
      </c>
      <c r="C53" s="60">
        <v>3.58</v>
      </c>
      <c r="D53" s="60">
        <v>3</v>
      </c>
      <c r="E53" s="60">
        <v>2.8</v>
      </c>
      <c r="F53" s="60">
        <v>1.77</v>
      </c>
      <c r="G53" s="60">
        <v>2.33</v>
      </c>
      <c r="H53" s="60">
        <v>2.4500000000000002</v>
      </c>
      <c r="I53" s="60">
        <v>2.83</v>
      </c>
      <c r="J53" s="60">
        <v>3.15</v>
      </c>
      <c r="K53" s="60">
        <v>3.39</v>
      </c>
      <c r="L53" s="60">
        <v>4.1500000000000004</v>
      </c>
      <c r="M53" s="60">
        <v>3.28</v>
      </c>
      <c r="N53" s="60">
        <v>3.87</v>
      </c>
      <c r="O53" s="60">
        <v>4.0199999999999996</v>
      </c>
      <c r="P53" s="60">
        <v>2.12</v>
      </c>
      <c r="Q53" s="60">
        <v>1.64</v>
      </c>
      <c r="R53" s="3">
        <v>1.91</v>
      </c>
      <c r="S53" s="3">
        <v>2.7</v>
      </c>
      <c r="T53" s="3">
        <v>4.75</v>
      </c>
      <c r="V53" s="3">
        <f t="shared" si="27"/>
        <v>0.58000000000000007</v>
      </c>
      <c r="W53" s="3">
        <f t="shared" si="26"/>
        <v>0.20000000000000018</v>
      </c>
      <c r="X53" s="3">
        <f t="shared" si="26"/>
        <v>1.0299999999999998</v>
      </c>
      <c r="Y53" s="3">
        <f t="shared" si="26"/>
        <v>-0.56000000000000005</v>
      </c>
      <c r="Z53" s="3">
        <f t="shared" si="26"/>
        <v>-0.12000000000000011</v>
      </c>
      <c r="AA53" s="3">
        <f t="shared" si="26"/>
        <v>-0.37999999999999989</v>
      </c>
      <c r="AB53" s="3">
        <f t="shared" si="26"/>
        <v>-0.31999999999999984</v>
      </c>
      <c r="AC53" s="3">
        <f t="shared" si="26"/>
        <v>-0.24000000000000021</v>
      </c>
      <c r="AD53" s="3">
        <f t="shared" si="26"/>
        <v>-0.76000000000000023</v>
      </c>
      <c r="AE53" s="3">
        <f t="shared" si="26"/>
        <v>0.87000000000000055</v>
      </c>
      <c r="AF53" s="3">
        <f t="shared" si="26"/>
        <v>-0.5900000000000003</v>
      </c>
      <c r="AG53" s="3">
        <f t="shared" si="26"/>
        <v>-0.14999999999999947</v>
      </c>
      <c r="AH53" s="3">
        <f t="shared" si="26"/>
        <v>1.8999999999999995</v>
      </c>
      <c r="AI53" s="3">
        <f t="shared" si="26"/>
        <v>0.4800000000000002</v>
      </c>
      <c r="AJ53" s="3">
        <f t="shared" si="26"/>
        <v>-0.27</v>
      </c>
      <c r="AK53" s="3">
        <f t="shared" si="26"/>
        <v>-0.79000000000000026</v>
      </c>
      <c r="AL53" s="3">
        <f t="shared" si="26"/>
        <v>-2.0499999999999998</v>
      </c>
    </row>
    <row r="54" spans="1:38" x14ac:dyDescent="0.2">
      <c r="A54" s="53">
        <v>380333098465901</v>
      </c>
      <c r="B54" s="53" t="s">
        <v>89</v>
      </c>
      <c r="C54" s="61">
        <v>13.45</v>
      </c>
      <c r="D54" s="61">
        <v>13.3</v>
      </c>
      <c r="E54" s="61">
        <v>13.27</v>
      </c>
      <c r="F54" s="61">
        <v>12.27</v>
      </c>
      <c r="G54" s="61">
        <v>11.66</v>
      </c>
      <c r="H54" s="61">
        <v>11.59</v>
      </c>
      <c r="I54" s="61">
        <v>11.72</v>
      </c>
      <c r="J54" s="61">
        <v>12.07</v>
      </c>
      <c r="K54" s="61">
        <v>14.28</v>
      </c>
      <c r="L54" s="61">
        <v>15.79</v>
      </c>
      <c r="M54" s="61">
        <v>14.22</v>
      </c>
      <c r="N54" s="61">
        <v>14.21</v>
      </c>
      <c r="O54" s="61">
        <v>15.9</v>
      </c>
      <c r="P54" s="61">
        <v>10.39</v>
      </c>
      <c r="Q54" s="61">
        <v>9.0299999999999994</v>
      </c>
      <c r="R54" s="62">
        <v>8.7899999999999991</v>
      </c>
      <c r="S54" s="62">
        <v>8.2899999999999991</v>
      </c>
      <c r="T54" s="62">
        <v>13.69</v>
      </c>
      <c r="V54" s="3">
        <f t="shared" si="27"/>
        <v>0.14999999999999858</v>
      </c>
      <c r="W54" s="3">
        <f t="shared" si="26"/>
        <v>3.0000000000001137E-2</v>
      </c>
      <c r="X54" s="3">
        <f t="shared" si="26"/>
        <v>1</v>
      </c>
      <c r="Y54" s="3">
        <f t="shared" si="26"/>
        <v>0.60999999999999943</v>
      </c>
      <c r="Z54" s="3">
        <f t="shared" si="26"/>
        <v>7.0000000000000284E-2</v>
      </c>
      <c r="AA54" s="3">
        <f t="shared" si="26"/>
        <v>-0.13000000000000078</v>
      </c>
      <c r="AB54" s="3">
        <f t="shared" si="26"/>
        <v>-0.34999999999999964</v>
      </c>
      <c r="AC54" s="3">
        <f t="shared" si="26"/>
        <v>-2.2099999999999991</v>
      </c>
      <c r="AD54" s="3">
        <f t="shared" si="26"/>
        <v>-1.5099999999999998</v>
      </c>
      <c r="AE54" s="3">
        <f t="shared" si="26"/>
        <v>1.5699999999999985</v>
      </c>
      <c r="AF54" s="3">
        <f t="shared" si="26"/>
        <v>9.9999999999997868E-3</v>
      </c>
      <c r="AG54" s="3">
        <f t="shared" si="26"/>
        <v>-1.6899999999999995</v>
      </c>
      <c r="AH54" s="3">
        <f t="shared" si="26"/>
        <v>5.51</v>
      </c>
      <c r="AI54" s="3">
        <f t="shared" si="26"/>
        <v>1.3600000000000012</v>
      </c>
      <c r="AJ54" s="3">
        <f t="shared" si="26"/>
        <v>0.24000000000000021</v>
      </c>
      <c r="AK54" s="3">
        <f t="shared" si="26"/>
        <v>0.5</v>
      </c>
      <c r="AL54" s="3">
        <f t="shared" si="26"/>
        <v>-5.4</v>
      </c>
    </row>
    <row r="55" spans="1:38" x14ac:dyDescent="0.2">
      <c r="A55" s="53">
        <v>380240098454401</v>
      </c>
      <c r="B55" s="53" t="s">
        <v>90</v>
      </c>
      <c r="C55" s="63">
        <v>14.79</v>
      </c>
      <c r="D55" s="63">
        <v>14.59</v>
      </c>
      <c r="E55" s="63">
        <v>13.9</v>
      </c>
      <c r="F55" s="63">
        <v>13.33</v>
      </c>
      <c r="G55" s="63">
        <v>13.47</v>
      </c>
      <c r="H55" s="63">
        <v>13.76</v>
      </c>
      <c r="I55" s="63">
        <v>13.35</v>
      </c>
      <c r="J55" s="63">
        <v>14.17</v>
      </c>
      <c r="K55" s="63">
        <v>15.32</v>
      </c>
      <c r="L55" s="63">
        <v>15.84</v>
      </c>
      <c r="M55" s="63">
        <v>14.21</v>
      </c>
      <c r="N55" s="63">
        <v>14.64</v>
      </c>
      <c r="O55" s="63">
        <v>15.32</v>
      </c>
      <c r="P55" s="63">
        <v>14.93</v>
      </c>
      <c r="Q55" s="63">
        <v>13.1</v>
      </c>
      <c r="R55" s="62">
        <v>12.22</v>
      </c>
      <c r="S55" s="62">
        <v>12.83</v>
      </c>
      <c r="T55" s="62">
        <v>15.1</v>
      </c>
      <c r="V55" s="3">
        <f t="shared" si="27"/>
        <v>0.19999999999999929</v>
      </c>
      <c r="W55" s="3">
        <f t="shared" si="26"/>
        <v>0.6899999999999995</v>
      </c>
      <c r="X55" s="3">
        <f t="shared" si="26"/>
        <v>0.57000000000000028</v>
      </c>
      <c r="Y55" s="3">
        <f t="shared" si="26"/>
        <v>-0.14000000000000057</v>
      </c>
      <c r="Z55" s="3">
        <f t="shared" si="26"/>
        <v>-0.28999999999999915</v>
      </c>
      <c r="AA55" s="3">
        <f t="shared" si="26"/>
        <v>0.41000000000000014</v>
      </c>
      <c r="AB55" s="3">
        <f t="shared" si="26"/>
        <v>-0.82000000000000028</v>
      </c>
      <c r="AC55" s="3">
        <f t="shared" si="26"/>
        <v>-1.1500000000000004</v>
      </c>
      <c r="AD55" s="3">
        <f t="shared" si="26"/>
        <v>-0.51999999999999957</v>
      </c>
      <c r="AE55" s="3">
        <f t="shared" si="26"/>
        <v>1.629999999999999</v>
      </c>
      <c r="AF55" s="3">
        <f t="shared" si="26"/>
        <v>-0.42999999999999972</v>
      </c>
      <c r="AG55" s="3">
        <f t="shared" si="26"/>
        <v>-0.67999999999999972</v>
      </c>
      <c r="AH55" s="3">
        <f t="shared" si="26"/>
        <v>0.39000000000000057</v>
      </c>
      <c r="AI55" s="3">
        <f t="shared" si="26"/>
        <v>1.83</v>
      </c>
      <c r="AJ55" s="3">
        <f t="shared" si="26"/>
        <v>0.87999999999999901</v>
      </c>
      <c r="AK55" s="3">
        <f t="shared" si="26"/>
        <v>-0.60999999999999943</v>
      </c>
      <c r="AL55" s="3">
        <f t="shared" si="26"/>
        <v>-2.2699999999999996</v>
      </c>
    </row>
    <row r="56" spans="1:38" x14ac:dyDescent="0.2">
      <c r="A56" s="53">
        <v>380108098480501</v>
      </c>
      <c r="B56" s="53" t="s">
        <v>91</v>
      </c>
      <c r="C56" s="64">
        <v>13.65</v>
      </c>
      <c r="D56" s="64">
        <v>13.55</v>
      </c>
      <c r="E56" s="64">
        <v>13.3</v>
      </c>
      <c r="F56" s="64">
        <v>12.95</v>
      </c>
      <c r="G56" s="64">
        <v>12.95</v>
      </c>
      <c r="H56" s="64">
        <v>13.3</v>
      </c>
      <c r="I56" s="64">
        <v>11.92</v>
      </c>
      <c r="J56" s="64">
        <v>13.15</v>
      </c>
      <c r="K56" s="64">
        <v>14.03</v>
      </c>
      <c r="L56" s="64">
        <v>14.95</v>
      </c>
      <c r="M56" s="64">
        <v>13.9</v>
      </c>
      <c r="N56" s="64">
        <v>13.86</v>
      </c>
      <c r="O56" s="64">
        <v>14.68</v>
      </c>
      <c r="P56" s="64">
        <v>11.64</v>
      </c>
      <c r="Q56" s="64">
        <v>11.48</v>
      </c>
      <c r="R56" s="3">
        <v>10.53</v>
      </c>
      <c r="S56" s="3">
        <v>11.41</v>
      </c>
      <c r="T56" s="3">
        <v>13.37</v>
      </c>
      <c r="V56" s="3">
        <f t="shared" si="27"/>
        <v>9.9999999999999645E-2</v>
      </c>
      <c r="W56" s="3">
        <f t="shared" si="26"/>
        <v>0.25</v>
      </c>
      <c r="X56" s="3">
        <f t="shared" si="26"/>
        <v>0.35000000000000142</v>
      </c>
      <c r="Y56" s="3">
        <f t="shared" si="26"/>
        <v>0</v>
      </c>
      <c r="Z56" s="3">
        <f t="shared" si="26"/>
        <v>-0.35000000000000142</v>
      </c>
      <c r="AA56" s="3">
        <f t="shared" si="26"/>
        <v>1.3800000000000008</v>
      </c>
      <c r="AB56" s="3">
        <f t="shared" si="26"/>
        <v>-1.2300000000000004</v>
      </c>
      <c r="AC56" s="3">
        <f t="shared" si="26"/>
        <v>-0.87999999999999901</v>
      </c>
      <c r="AD56" s="3">
        <f t="shared" si="26"/>
        <v>-0.91999999999999993</v>
      </c>
      <c r="AE56" s="3">
        <f t="shared" si="26"/>
        <v>1.0499999999999989</v>
      </c>
      <c r="AF56" s="3">
        <f t="shared" si="26"/>
        <v>4.0000000000000924E-2</v>
      </c>
      <c r="AG56" s="3">
        <f t="shared" si="26"/>
        <v>-0.82000000000000028</v>
      </c>
      <c r="AH56" s="3">
        <f t="shared" si="26"/>
        <v>3.0399999999999991</v>
      </c>
      <c r="AI56" s="3">
        <f t="shared" si="26"/>
        <v>0.16000000000000014</v>
      </c>
      <c r="AJ56" s="3">
        <f t="shared" si="26"/>
        <v>0.95000000000000107</v>
      </c>
      <c r="AK56" s="3">
        <f t="shared" si="26"/>
        <v>-0.88000000000000078</v>
      </c>
      <c r="AL56" s="3">
        <f t="shared" si="26"/>
        <v>-1.9599999999999991</v>
      </c>
    </row>
    <row r="57" spans="1:38" x14ac:dyDescent="0.2">
      <c r="A57" s="5">
        <v>380002098470601</v>
      </c>
      <c r="B57" s="54" t="s">
        <v>92</v>
      </c>
      <c r="I57" s="65">
        <v>19.93</v>
      </c>
      <c r="J57" s="65">
        <v>20.41</v>
      </c>
      <c r="K57" s="65">
        <v>21.71</v>
      </c>
      <c r="L57" s="65">
        <v>22.58</v>
      </c>
      <c r="M57" s="65">
        <v>20.91</v>
      </c>
      <c r="N57" s="65">
        <v>20.65</v>
      </c>
      <c r="O57" s="65">
        <v>21.71</v>
      </c>
      <c r="P57" s="65">
        <v>18.8</v>
      </c>
      <c r="Q57" s="65">
        <v>19.02</v>
      </c>
      <c r="R57" s="3">
        <v>18.34</v>
      </c>
      <c r="S57" s="3">
        <v>18.920000000000002</v>
      </c>
      <c r="T57" s="3">
        <v>21.52</v>
      </c>
      <c r="AB57" s="3">
        <f t="shared" si="26"/>
        <v>-0.48000000000000043</v>
      </c>
      <c r="AC57" s="3">
        <f t="shared" si="26"/>
        <v>-1.3000000000000007</v>
      </c>
      <c r="AD57" s="3">
        <f t="shared" si="26"/>
        <v>-0.86999999999999744</v>
      </c>
      <c r="AE57" s="3">
        <f t="shared" si="26"/>
        <v>1.6699999999999982</v>
      </c>
      <c r="AF57" s="3">
        <f t="shared" si="26"/>
        <v>0.26000000000000156</v>
      </c>
      <c r="AG57" s="3">
        <f t="shared" si="26"/>
        <v>-1.0600000000000023</v>
      </c>
      <c r="AH57" s="3">
        <f t="shared" si="26"/>
        <v>2.91</v>
      </c>
      <c r="AI57" s="3">
        <f t="shared" si="26"/>
        <v>-0.21999999999999886</v>
      </c>
      <c r="AJ57" s="3">
        <f t="shared" si="26"/>
        <v>0.67999999999999972</v>
      </c>
      <c r="AK57" s="3">
        <f t="shared" si="26"/>
        <v>-0.58000000000000185</v>
      </c>
      <c r="AL57" s="3">
        <f t="shared" si="26"/>
        <v>-2.5999999999999979</v>
      </c>
    </row>
    <row r="58" spans="1:38" x14ac:dyDescent="0.2">
      <c r="A58" s="5">
        <v>380021098463301</v>
      </c>
      <c r="B58" s="54" t="s">
        <v>93</v>
      </c>
      <c r="I58" s="66">
        <v>20.100000000000001</v>
      </c>
      <c r="J58" s="66">
        <v>20.46</v>
      </c>
      <c r="K58" s="66">
        <v>22.04</v>
      </c>
      <c r="L58" s="66">
        <v>23.1</v>
      </c>
      <c r="M58" s="66">
        <v>22.13</v>
      </c>
      <c r="N58" s="66">
        <v>22.05</v>
      </c>
      <c r="O58" s="66">
        <v>23.13</v>
      </c>
      <c r="P58" s="66">
        <v>19.54</v>
      </c>
      <c r="Q58" s="66">
        <v>18.82</v>
      </c>
      <c r="R58" s="3">
        <v>17.29</v>
      </c>
      <c r="S58" s="3">
        <v>17.920000000000002</v>
      </c>
      <c r="T58" s="3">
        <v>20.76</v>
      </c>
      <c r="AB58" s="3">
        <f t="shared" si="26"/>
        <v>-0.35999999999999943</v>
      </c>
      <c r="AC58" s="3">
        <f t="shared" si="26"/>
        <v>-1.5799999999999983</v>
      </c>
      <c r="AD58" s="3">
        <f t="shared" si="26"/>
        <v>-1.0600000000000023</v>
      </c>
      <c r="AE58" s="3">
        <f t="shared" si="26"/>
        <v>0.97000000000000242</v>
      </c>
      <c r="AF58" s="3">
        <f t="shared" si="26"/>
        <v>7.9999999999998295E-2</v>
      </c>
      <c r="AG58" s="3">
        <f t="shared" si="26"/>
        <v>-1.0799999999999983</v>
      </c>
      <c r="AH58" s="3">
        <f t="shared" si="26"/>
        <v>3.59</v>
      </c>
      <c r="AI58" s="3">
        <f t="shared" si="26"/>
        <v>0.71999999999999886</v>
      </c>
      <c r="AJ58" s="3">
        <f t="shared" si="26"/>
        <v>1.5300000000000011</v>
      </c>
      <c r="AK58" s="3">
        <f t="shared" si="26"/>
        <v>-0.63000000000000256</v>
      </c>
      <c r="AL58" s="3">
        <f t="shared" si="26"/>
        <v>-2.84</v>
      </c>
    </row>
    <row r="59" spans="1:38" x14ac:dyDescent="0.2">
      <c r="A59" s="5">
        <v>380340098404602</v>
      </c>
      <c r="B59" s="54" t="s">
        <v>94</v>
      </c>
      <c r="N59" s="67">
        <v>8.57</v>
      </c>
      <c r="O59" s="67">
        <v>9.15</v>
      </c>
      <c r="P59" s="67">
        <v>5.84</v>
      </c>
      <c r="Q59" s="67">
        <v>4.3600000000000003</v>
      </c>
      <c r="R59" s="62">
        <v>3.97</v>
      </c>
      <c r="S59" s="62">
        <v>6.42</v>
      </c>
      <c r="T59" s="62">
        <v>9.1</v>
      </c>
      <c r="AG59" s="3">
        <f t="shared" si="26"/>
        <v>-0.58000000000000007</v>
      </c>
      <c r="AH59" s="3">
        <f t="shared" si="26"/>
        <v>3.3100000000000005</v>
      </c>
      <c r="AI59" s="3">
        <f t="shared" si="26"/>
        <v>1.4799999999999995</v>
      </c>
      <c r="AJ59" s="3">
        <f t="shared" si="26"/>
        <v>0.39000000000000012</v>
      </c>
      <c r="AK59" s="3">
        <f t="shared" si="26"/>
        <v>-2.4499999999999997</v>
      </c>
      <c r="AL59" s="3">
        <f t="shared" si="26"/>
        <v>-2.6799999999999997</v>
      </c>
    </row>
    <row r="60" spans="1:38" x14ac:dyDescent="0.2">
      <c r="A60" s="5">
        <v>380506098302901</v>
      </c>
      <c r="B60" s="54" t="s">
        <v>95</v>
      </c>
      <c r="C60" s="68">
        <v>2.63</v>
      </c>
      <c r="D60" s="68">
        <v>1.89</v>
      </c>
      <c r="E60" s="68">
        <v>1.77</v>
      </c>
      <c r="F60" s="69">
        <v>-0.04</v>
      </c>
      <c r="G60" s="68">
        <v>1.1299999999999999</v>
      </c>
      <c r="H60" s="68">
        <v>1.98</v>
      </c>
      <c r="I60" s="68">
        <v>1.93</v>
      </c>
      <c r="J60" s="68">
        <v>2.83</v>
      </c>
      <c r="K60" s="68">
        <v>1.0900000000000001</v>
      </c>
      <c r="L60" s="68">
        <v>1.57</v>
      </c>
      <c r="M60" s="68">
        <v>0.7</v>
      </c>
      <c r="N60" s="68">
        <v>0.97</v>
      </c>
      <c r="O60" s="68">
        <v>0.33</v>
      </c>
      <c r="P60" s="68">
        <v>0.06</v>
      </c>
      <c r="Q60" s="68">
        <v>0.23</v>
      </c>
      <c r="R60" s="62">
        <v>0.39</v>
      </c>
      <c r="S60" s="62">
        <v>1.1000000000000001</v>
      </c>
      <c r="T60" s="62">
        <v>2.0099999999999998</v>
      </c>
      <c r="V60" s="3">
        <f t="shared" si="27"/>
        <v>0.74</v>
      </c>
      <c r="W60" s="3">
        <f t="shared" si="26"/>
        <v>0.11999999999999988</v>
      </c>
      <c r="X60" s="3">
        <f t="shared" si="26"/>
        <v>1.81</v>
      </c>
      <c r="Y60" s="3">
        <f t="shared" si="26"/>
        <v>-1.17</v>
      </c>
      <c r="Z60" s="3">
        <f t="shared" si="26"/>
        <v>-0.85000000000000009</v>
      </c>
      <c r="AA60" s="3">
        <f t="shared" si="26"/>
        <v>5.0000000000000044E-2</v>
      </c>
      <c r="AB60" s="3">
        <f t="shared" si="26"/>
        <v>-0.90000000000000013</v>
      </c>
      <c r="AC60" s="3">
        <f t="shared" si="26"/>
        <v>1.74</v>
      </c>
      <c r="AD60" s="3">
        <f t="shared" si="26"/>
        <v>-0.48</v>
      </c>
      <c r="AE60" s="3">
        <f t="shared" si="26"/>
        <v>0.87000000000000011</v>
      </c>
      <c r="AF60" s="3">
        <f t="shared" si="26"/>
        <v>-0.27</v>
      </c>
      <c r="AG60" s="3">
        <f t="shared" si="26"/>
        <v>0.6399999999999999</v>
      </c>
      <c r="AH60" s="3">
        <f t="shared" si="26"/>
        <v>0.27</v>
      </c>
      <c r="AI60" s="3">
        <f t="shared" si="26"/>
        <v>-0.17</v>
      </c>
      <c r="AJ60" s="3">
        <f t="shared" si="26"/>
        <v>-0.16</v>
      </c>
      <c r="AK60" s="3">
        <f t="shared" si="26"/>
        <v>-0.71000000000000008</v>
      </c>
      <c r="AL60" s="3">
        <f t="shared" si="26"/>
        <v>-0.9099999999999997</v>
      </c>
    </row>
    <row r="61" spans="1:38" x14ac:dyDescent="0.2">
      <c r="A61" s="5">
        <v>380508098412701</v>
      </c>
      <c r="B61" s="54" t="s">
        <v>96</v>
      </c>
      <c r="C61" s="70">
        <v>2.92</v>
      </c>
      <c r="D61" s="70">
        <v>2.37</v>
      </c>
      <c r="E61" s="70">
        <v>2.17</v>
      </c>
      <c r="F61" s="70">
        <v>1.0900000000000001</v>
      </c>
      <c r="G61" s="70">
        <v>1.68</v>
      </c>
      <c r="H61" s="70">
        <v>1.81</v>
      </c>
      <c r="I61" s="70">
        <v>2.19</v>
      </c>
      <c r="J61" s="70">
        <v>2.52</v>
      </c>
      <c r="K61" s="70">
        <v>2.76</v>
      </c>
      <c r="L61" s="70">
        <v>3.47</v>
      </c>
      <c r="M61" s="70">
        <v>2.61</v>
      </c>
      <c r="N61" s="70">
        <v>3.16</v>
      </c>
      <c r="O61" s="70">
        <v>3.36</v>
      </c>
      <c r="P61" s="70">
        <v>1.41</v>
      </c>
      <c r="Q61" s="70">
        <v>0.94</v>
      </c>
      <c r="R61" s="62">
        <v>1.25</v>
      </c>
      <c r="S61" s="62">
        <v>2.0099999999999998</v>
      </c>
      <c r="T61" s="62">
        <v>4.0599999999999996</v>
      </c>
      <c r="V61" s="3">
        <f t="shared" si="27"/>
        <v>0.54999999999999982</v>
      </c>
      <c r="W61" s="3">
        <f t="shared" si="26"/>
        <v>0.20000000000000018</v>
      </c>
      <c r="X61" s="3">
        <f t="shared" si="26"/>
        <v>1.0799999999999998</v>
      </c>
      <c r="Y61" s="3">
        <f t="shared" si="26"/>
        <v>-0.58999999999999986</v>
      </c>
      <c r="Z61" s="3">
        <f t="shared" si="26"/>
        <v>-0.13000000000000012</v>
      </c>
      <c r="AA61" s="3">
        <f t="shared" si="26"/>
        <v>-0.37999999999999989</v>
      </c>
      <c r="AB61" s="3">
        <f t="shared" si="26"/>
        <v>-0.33000000000000007</v>
      </c>
      <c r="AC61" s="3">
        <f t="shared" si="26"/>
        <v>-0.23999999999999977</v>
      </c>
      <c r="AD61" s="3">
        <f t="shared" si="26"/>
        <v>-0.71000000000000041</v>
      </c>
      <c r="AE61" s="3">
        <f t="shared" si="26"/>
        <v>0.86000000000000032</v>
      </c>
      <c r="AF61" s="3">
        <f t="shared" si="26"/>
        <v>-0.55000000000000027</v>
      </c>
      <c r="AG61" s="3">
        <f t="shared" si="26"/>
        <v>-0.19999999999999973</v>
      </c>
      <c r="AH61" s="3">
        <f t="shared" si="26"/>
        <v>1.95</v>
      </c>
      <c r="AI61" s="3">
        <f t="shared" si="26"/>
        <v>0.47</v>
      </c>
      <c r="AJ61" s="3">
        <f t="shared" si="26"/>
        <v>-0.31000000000000005</v>
      </c>
      <c r="AK61" s="3">
        <f t="shared" si="26"/>
        <v>-0.75999999999999979</v>
      </c>
      <c r="AL61" s="3">
        <f t="shared" si="26"/>
        <v>-2.0499999999999998</v>
      </c>
    </row>
    <row r="62" spans="1:38" x14ac:dyDescent="0.2">
      <c r="A62" s="5">
        <v>380508098412702</v>
      </c>
      <c r="B62" s="54" t="s">
        <v>97</v>
      </c>
      <c r="C62" s="70">
        <v>5.12</v>
      </c>
      <c r="D62" s="70">
        <v>4.54</v>
      </c>
      <c r="E62" s="70">
        <v>4.33</v>
      </c>
      <c r="F62" s="70">
        <v>3.28</v>
      </c>
      <c r="G62" s="70">
        <v>3.84</v>
      </c>
      <c r="H62" s="70">
        <v>3.94</v>
      </c>
      <c r="I62" s="70">
        <v>4.3099999999999996</v>
      </c>
      <c r="J62" s="70">
        <v>4.6100000000000003</v>
      </c>
      <c r="K62" s="70">
        <v>4.83</v>
      </c>
      <c r="L62" s="70">
        <v>5.5</v>
      </c>
      <c r="M62" s="70">
        <v>4.6500000000000004</v>
      </c>
      <c r="N62" s="70">
        <v>5.18</v>
      </c>
      <c r="O62" s="70">
        <v>5.4</v>
      </c>
      <c r="P62" s="70">
        <v>3.51</v>
      </c>
      <c r="Q62" s="70">
        <v>3.02</v>
      </c>
      <c r="R62" s="3">
        <v>3.31</v>
      </c>
      <c r="S62" s="3">
        <v>4.0599999999999996</v>
      </c>
      <c r="T62" s="3">
        <v>6.04</v>
      </c>
      <c r="V62" s="3">
        <f t="shared" si="27"/>
        <v>0.58000000000000007</v>
      </c>
      <c r="W62" s="3">
        <f t="shared" si="26"/>
        <v>0.20999999999999996</v>
      </c>
      <c r="X62" s="3">
        <f t="shared" si="26"/>
        <v>1.0500000000000003</v>
      </c>
      <c r="Y62" s="3">
        <f t="shared" si="26"/>
        <v>-0.56000000000000005</v>
      </c>
      <c r="Z62" s="3">
        <f t="shared" si="26"/>
        <v>-0.10000000000000009</v>
      </c>
      <c r="AA62" s="3">
        <f t="shared" si="26"/>
        <v>-0.36999999999999966</v>
      </c>
      <c r="AB62" s="3">
        <f t="shared" si="26"/>
        <v>-0.30000000000000071</v>
      </c>
      <c r="AC62" s="3">
        <f t="shared" si="26"/>
        <v>-0.21999999999999975</v>
      </c>
      <c r="AD62" s="3">
        <f t="shared" si="26"/>
        <v>-0.66999999999999993</v>
      </c>
      <c r="AE62" s="3">
        <f t="shared" si="26"/>
        <v>0.84999999999999964</v>
      </c>
      <c r="AF62" s="3">
        <f t="shared" si="26"/>
        <v>-0.52999999999999936</v>
      </c>
      <c r="AG62" s="3">
        <f t="shared" si="26"/>
        <v>-0.22000000000000064</v>
      </c>
      <c r="AH62" s="3">
        <f t="shared" si="26"/>
        <v>1.8900000000000006</v>
      </c>
      <c r="AI62" s="3">
        <f t="shared" si="26"/>
        <v>0.48999999999999977</v>
      </c>
      <c r="AJ62" s="3">
        <f t="shared" si="26"/>
        <v>-0.29000000000000004</v>
      </c>
      <c r="AK62" s="3">
        <f t="shared" si="26"/>
        <v>-0.74999999999999956</v>
      </c>
      <c r="AL62" s="3">
        <f t="shared" si="26"/>
        <v>-1.9800000000000004</v>
      </c>
    </row>
    <row r="63" spans="1:38" x14ac:dyDescent="0.2">
      <c r="U63" s="3" t="s">
        <v>209</v>
      </c>
      <c r="V63" s="160">
        <f>AVERAGE(V51:V62)</f>
        <v>0.58555555555555527</v>
      </c>
      <c r="W63" s="160">
        <f t="shared" ref="W63:AL63" si="28">AVERAGE(W51:W62)</f>
        <v>0.17555555555555558</v>
      </c>
      <c r="X63" s="160">
        <f t="shared" si="28"/>
        <v>1.1566666666666672</v>
      </c>
      <c r="Y63" s="160">
        <f t="shared" si="28"/>
        <v>-0.45444444444444465</v>
      </c>
      <c r="Z63" s="160">
        <f t="shared" si="28"/>
        <v>-0.27222222222222237</v>
      </c>
      <c r="AA63" s="160">
        <f t="shared" si="28"/>
        <v>-0.1055555555555554</v>
      </c>
      <c r="AB63" s="160">
        <f t="shared" si="28"/>
        <v>-0.53181818181818197</v>
      </c>
      <c r="AC63" s="160">
        <f t="shared" si="28"/>
        <v>-0.69454545454545435</v>
      </c>
      <c r="AD63" s="160">
        <f t="shared" si="28"/>
        <v>-0.74909090909090892</v>
      </c>
      <c r="AE63" s="160">
        <f t="shared" si="28"/>
        <v>1.126363636363636</v>
      </c>
      <c r="AF63" s="160">
        <f t="shared" si="28"/>
        <v>-0.32545454545454527</v>
      </c>
      <c r="AG63" s="160">
        <f t="shared" si="28"/>
        <v>-0.59666666666666679</v>
      </c>
      <c r="AH63" s="160">
        <f t="shared" si="28"/>
        <v>2.6908333333333334</v>
      </c>
      <c r="AI63" s="160">
        <f t="shared" si="28"/>
        <v>0.66416666666666668</v>
      </c>
      <c r="AJ63" s="160">
        <f t="shared" si="28"/>
        <v>0.18583333333333338</v>
      </c>
      <c r="AK63" s="160">
        <f t="shared" si="28"/>
        <v>-0.88750000000000051</v>
      </c>
      <c r="AL63" s="160">
        <f t="shared" si="28"/>
        <v>-2.6391666666666667</v>
      </c>
    </row>
    <row r="65" spans="1:38" x14ac:dyDescent="0.2">
      <c r="A65" s="3" t="s">
        <v>99</v>
      </c>
      <c r="V65" s="3" t="s">
        <v>208</v>
      </c>
    </row>
    <row r="66" spans="1:38" x14ac:dyDescent="0.2">
      <c r="A66" s="7" t="s">
        <v>47</v>
      </c>
      <c r="B66" s="7" t="s">
        <v>48</v>
      </c>
      <c r="C66" s="73">
        <v>34700</v>
      </c>
      <c r="D66" s="73">
        <v>35065</v>
      </c>
      <c r="E66" s="73">
        <v>35431</v>
      </c>
      <c r="F66" s="73">
        <v>35796</v>
      </c>
      <c r="G66" s="73">
        <v>36161</v>
      </c>
      <c r="H66" s="73">
        <v>36526</v>
      </c>
      <c r="I66" s="73">
        <v>36892</v>
      </c>
      <c r="J66" s="73">
        <v>37257</v>
      </c>
      <c r="K66" s="73">
        <v>37622</v>
      </c>
      <c r="L66" s="73">
        <v>37987</v>
      </c>
      <c r="M66" s="74">
        <v>2005</v>
      </c>
      <c r="N66" s="74">
        <v>2006</v>
      </c>
      <c r="O66" s="74">
        <v>2007</v>
      </c>
      <c r="P66" s="74">
        <v>2008</v>
      </c>
      <c r="Q66" s="75">
        <v>2009</v>
      </c>
      <c r="R66" s="3">
        <v>2010</v>
      </c>
      <c r="S66" s="3">
        <v>2011</v>
      </c>
      <c r="T66" s="3">
        <v>2012</v>
      </c>
      <c r="V66" s="161">
        <v>1996</v>
      </c>
      <c r="W66" s="161">
        <v>1997</v>
      </c>
      <c r="X66" s="161">
        <v>1998</v>
      </c>
      <c r="Y66" s="161">
        <v>1999</v>
      </c>
      <c r="Z66" s="161">
        <v>2000</v>
      </c>
      <c r="AA66" s="161">
        <v>2001</v>
      </c>
      <c r="AB66" s="161">
        <v>2002</v>
      </c>
      <c r="AC66" s="161">
        <v>2003</v>
      </c>
      <c r="AD66" s="161">
        <v>2004</v>
      </c>
      <c r="AE66" s="161">
        <v>2005</v>
      </c>
      <c r="AF66" s="161">
        <v>2006</v>
      </c>
      <c r="AG66" s="161">
        <v>2007</v>
      </c>
      <c r="AH66" s="161">
        <v>2008</v>
      </c>
      <c r="AI66" s="161">
        <v>2009</v>
      </c>
      <c r="AJ66" s="161">
        <v>2010</v>
      </c>
      <c r="AK66" s="161">
        <v>2011</v>
      </c>
      <c r="AL66" s="161">
        <v>2012</v>
      </c>
    </row>
    <row r="67" spans="1:38" x14ac:dyDescent="0.2">
      <c r="A67" s="5">
        <v>374834099042201</v>
      </c>
      <c r="B67" s="71" t="s">
        <v>100</v>
      </c>
      <c r="C67" s="76">
        <v>25.64</v>
      </c>
      <c r="D67" s="76">
        <v>24.34</v>
      </c>
      <c r="E67" s="76">
        <v>21.6</v>
      </c>
      <c r="F67" s="76">
        <v>20.2</v>
      </c>
      <c r="G67" s="76">
        <v>21.5</v>
      </c>
      <c r="H67" s="76">
        <v>22.1</v>
      </c>
      <c r="I67" s="76">
        <v>22.43</v>
      </c>
      <c r="J67" s="76">
        <v>24.18</v>
      </c>
      <c r="K67" s="76">
        <v>26.81</v>
      </c>
      <c r="L67" s="76">
        <v>29.24</v>
      </c>
      <c r="M67" s="76">
        <v>29.85</v>
      </c>
      <c r="N67" s="76">
        <v>30.09</v>
      </c>
      <c r="O67" s="76">
        <v>32.700000000000003</v>
      </c>
      <c r="P67" s="76">
        <v>26.7</v>
      </c>
      <c r="Q67" s="77">
        <v>26.18</v>
      </c>
      <c r="R67" s="3">
        <v>25.59</v>
      </c>
      <c r="S67" s="3">
        <v>25.07</v>
      </c>
      <c r="T67" s="3">
        <v>29.56</v>
      </c>
      <c r="V67" s="160">
        <f>C67-D67</f>
        <v>1.3000000000000007</v>
      </c>
      <c r="W67" s="160">
        <f t="shared" ref="W67:AL78" si="29">D67-E67</f>
        <v>2.7399999999999984</v>
      </c>
      <c r="X67" s="160">
        <f t="shared" si="29"/>
        <v>1.4000000000000021</v>
      </c>
      <c r="Y67" s="160">
        <f t="shared" si="29"/>
        <v>-1.3000000000000007</v>
      </c>
      <c r="Z67" s="160">
        <f t="shared" si="29"/>
        <v>-0.60000000000000142</v>
      </c>
      <c r="AA67" s="160">
        <f t="shared" si="29"/>
        <v>-0.32999999999999829</v>
      </c>
      <c r="AB67" s="160">
        <f t="shared" si="29"/>
        <v>-1.75</v>
      </c>
      <c r="AC67" s="160">
        <f t="shared" si="29"/>
        <v>-2.629999999999999</v>
      </c>
      <c r="AD67" s="160">
        <f t="shared" si="29"/>
        <v>-2.4299999999999997</v>
      </c>
      <c r="AE67" s="160">
        <f t="shared" si="29"/>
        <v>-0.61000000000000298</v>
      </c>
      <c r="AF67" s="160">
        <f t="shared" si="29"/>
        <v>-0.23999999999999844</v>
      </c>
      <c r="AG67" s="160">
        <f t="shared" si="29"/>
        <v>-2.610000000000003</v>
      </c>
      <c r="AH67" s="160">
        <f t="shared" si="29"/>
        <v>6.0000000000000036</v>
      </c>
      <c r="AI67" s="160">
        <f t="shared" si="29"/>
        <v>0.51999999999999957</v>
      </c>
      <c r="AJ67" s="160">
        <f t="shared" si="29"/>
        <v>0.58999999999999986</v>
      </c>
      <c r="AK67" s="160">
        <f t="shared" si="29"/>
        <v>0.51999999999999957</v>
      </c>
      <c r="AL67" s="160">
        <f t="shared" si="29"/>
        <v>-4.4899999999999984</v>
      </c>
    </row>
    <row r="68" spans="1:38" x14ac:dyDescent="0.2">
      <c r="A68" s="5">
        <v>374731099035701</v>
      </c>
      <c r="B68" s="71" t="s">
        <v>101</v>
      </c>
      <c r="C68" s="76">
        <v>10.86</v>
      </c>
      <c r="D68" s="76">
        <v>9.89</v>
      </c>
      <c r="E68" s="76">
        <v>7.58</v>
      </c>
      <c r="F68" s="76">
        <v>6.73</v>
      </c>
      <c r="G68" s="76">
        <v>7.67</v>
      </c>
      <c r="H68" s="76">
        <v>8.26</v>
      </c>
      <c r="I68" s="76">
        <v>8.25</v>
      </c>
      <c r="J68" s="76">
        <v>9.75</v>
      </c>
      <c r="K68" s="76">
        <v>12</v>
      </c>
      <c r="L68" s="76">
        <v>14.13</v>
      </c>
      <c r="M68" s="76">
        <v>15.28</v>
      </c>
      <c r="N68" s="76">
        <v>15.71</v>
      </c>
      <c r="O68" s="76">
        <v>17.59</v>
      </c>
      <c r="P68" s="76">
        <v>12.12</v>
      </c>
      <c r="Q68" s="77">
        <v>11.67</v>
      </c>
      <c r="R68" s="3">
        <v>11.03</v>
      </c>
      <c r="S68" s="3">
        <v>12.08</v>
      </c>
      <c r="T68" s="3">
        <v>15.14</v>
      </c>
      <c r="V68" s="160">
        <f t="shared" ref="V68:V78" si="30">C68-D68</f>
        <v>0.96999999999999886</v>
      </c>
      <c r="W68" s="160">
        <f t="shared" si="29"/>
        <v>2.3100000000000005</v>
      </c>
      <c r="X68" s="160">
        <f t="shared" si="29"/>
        <v>0.84999999999999964</v>
      </c>
      <c r="Y68" s="160">
        <f t="shared" si="29"/>
        <v>-0.9399999999999995</v>
      </c>
      <c r="Z68" s="160">
        <f t="shared" si="29"/>
        <v>-0.58999999999999986</v>
      </c>
      <c r="AA68" s="160">
        <f t="shared" si="29"/>
        <v>9.9999999999997868E-3</v>
      </c>
      <c r="AB68" s="160">
        <f t="shared" si="29"/>
        <v>-1.5</v>
      </c>
      <c r="AC68" s="160">
        <f t="shared" si="29"/>
        <v>-2.25</v>
      </c>
      <c r="AD68" s="160">
        <f t="shared" si="29"/>
        <v>-2.1300000000000008</v>
      </c>
      <c r="AE68" s="160">
        <f t="shared" si="29"/>
        <v>-1.1499999999999986</v>
      </c>
      <c r="AF68" s="160">
        <f t="shared" si="29"/>
        <v>-0.43000000000000149</v>
      </c>
      <c r="AG68" s="160">
        <f t="shared" si="29"/>
        <v>-1.879999999999999</v>
      </c>
      <c r="AH68" s="160">
        <f t="shared" si="29"/>
        <v>5.4700000000000006</v>
      </c>
      <c r="AI68" s="160">
        <f t="shared" si="29"/>
        <v>0.44999999999999929</v>
      </c>
      <c r="AJ68" s="160">
        <f t="shared" si="29"/>
        <v>0.64000000000000057</v>
      </c>
      <c r="AK68" s="160">
        <f t="shared" si="29"/>
        <v>-1.0500000000000007</v>
      </c>
      <c r="AL68" s="160">
        <f t="shared" si="29"/>
        <v>-3.0600000000000005</v>
      </c>
    </row>
    <row r="69" spans="1:38" x14ac:dyDescent="0.2">
      <c r="A69" s="5">
        <v>374717098593501</v>
      </c>
      <c r="B69" s="71" t="s">
        <v>102</v>
      </c>
      <c r="C69" s="76">
        <v>21.69</v>
      </c>
      <c r="D69" s="76">
        <v>21.69</v>
      </c>
      <c r="E69" s="76">
        <v>18.899999999999999</v>
      </c>
      <c r="F69" s="76">
        <v>16.75</v>
      </c>
      <c r="G69" s="76">
        <v>16.37</v>
      </c>
      <c r="H69" s="76">
        <v>17.649999999999999</v>
      </c>
      <c r="I69" s="76">
        <v>18.16</v>
      </c>
      <c r="J69" s="76">
        <v>20.399999999999999</v>
      </c>
      <c r="K69" s="76">
        <v>22.78</v>
      </c>
      <c r="L69" s="76">
        <v>24.95</v>
      </c>
      <c r="M69" s="76">
        <v>26.53</v>
      </c>
      <c r="N69" s="76">
        <v>26.01</v>
      </c>
      <c r="O69" s="76">
        <v>28.37</v>
      </c>
      <c r="P69" s="76">
        <v>23.54</v>
      </c>
      <c r="Q69" s="77">
        <v>23.28</v>
      </c>
      <c r="R69" s="3">
        <v>21.21</v>
      </c>
      <c r="S69" s="3">
        <v>21.15</v>
      </c>
      <c r="T69" s="3">
        <v>24.97</v>
      </c>
      <c r="V69" s="160">
        <f t="shared" si="30"/>
        <v>0</v>
      </c>
      <c r="W69" s="160">
        <f t="shared" si="29"/>
        <v>2.7900000000000027</v>
      </c>
      <c r="X69" s="160">
        <f t="shared" si="29"/>
        <v>2.1499999999999986</v>
      </c>
      <c r="Y69" s="160">
        <f t="shared" si="29"/>
        <v>0.37999999999999901</v>
      </c>
      <c r="Z69" s="160">
        <f t="shared" si="29"/>
        <v>-1.2799999999999976</v>
      </c>
      <c r="AA69" s="160">
        <f t="shared" si="29"/>
        <v>-0.51000000000000156</v>
      </c>
      <c r="AB69" s="160">
        <f t="shared" si="29"/>
        <v>-2.2399999999999984</v>
      </c>
      <c r="AC69" s="160">
        <f t="shared" si="29"/>
        <v>-2.3800000000000026</v>
      </c>
      <c r="AD69" s="160">
        <f t="shared" si="29"/>
        <v>-2.1699999999999982</v>
      </c>
      <c r="AE69" s="160">
        <f t="shared" si="29"/>
        <v>-1.5800000000000018</v>
      </c>
      <c r="AF69" s="160">
        <f t="shared" si="29"/>
        <v>0.51999999999999957</v>
      </c>
      <c r="AG69" s="160">
        <f t="shared" si="29"/>
        <v>-2.3599999999999994</v>
      </c>
      <c r="AH69" s="160">
        <f t="shared" si="29"/>
        <v>4.8300000000000018</v>
      </c>
      <c r="AI69" s="160">
        <f t="shared" si="29"/>
        <v>0.25999999999999801</v>
      </c>
      <c r="AJ69" s="160">
        <f t="shared" si="29"/>
        <v>2.0700000000000003</v>
      </c>
      <c r="AK69" s="160">
        <f t="shared" si="29"/>
        <v>6.0000000000002274E-2</v>
      </c>
      <c r="AL69" s="160">
        <f t="shared" si="29"/>
        <v>-3.8200000000000003</v>
      </c>
    </row>
    <row r="70" spans="1:38" x14ac:dyDescent="0.2">
      <c r="A70" s="5">
        <v>374653099070201</v>
      </c>
      <c r="B70" s="71" t="s">
        <v>103</v>
      </c>
      <c r="C70" s="76">
        <v>17.68</v>
      </c>
      <c r="D70" s="76">
        <v>16.95</v>
      </c>
      <c r="E70" s="76">
        <v>14.28</v>
      </c>
      <c r="F70" s="76">
        <v>12.41</v>
      </c>
      <c r="G70" s="76">
        <v>14.1</v>
      </c>
      <c r="H70" s="76">
        <v>14.64</v>
      </c>
      <c r="I70" s="76">
        <v>15.07</v>
      </c>
      <c r="J70" s="76">
        <v>16.25</v>
      </c>
      <c r="K70" s="76">
        <v>20.350000000000001</v>
      </c>
      <c r="L70" s="76">
        <v>20.66</v>
      </c>
      <c r="M70" s="76">
        <v>22.02</v>
      </c>
      <c r="N70" s="76">
        <v>22.45</v>
      </c>
      <c r="O70" s="76">
        <v>24.3</v>
      </c>
      <c r="P70" s="76">
        <v>20.12</v>
      </c>
      <c r="Q70" s="77">
        <v>19.739999999999998</v>
      </c>
      <c r="R70" s="3">
        <v>19.010000000000002</v>
      </c>
      <c r="S70" s="3">
        <v>19.23</v>
      </c>
      <c r="T70" s="3">
        <v>22.6</v>
      </c>
      <c r="V70" s="160">
        <f t="shared" si="30"/>
        <v>0.73000000000000043</v>
      </c>
      <c r="W70" s="160">
        <f t="shared" si="29"/>
        <v>2.67</v>
      </c>
      <c r="X70" s="160">
        <f t="shared" si="29"/>
        <v>1.8699999999999992</v>
      </c>
      <c r="Y70" s="160">
        <f t="shared" si="29"/>
        <v>-1.6899999999999995</v>
      </c>
      <c r="Z70" s="160">
        <f t="shared" si="29"/>
        <v>-0.54000000000000092</v>
      </c>
      <c r="AA70" s="160">
        <f t="shared" si="29"/>
        <v>-0.42999999999999972</v>
      </c>
      <c r="AB70" s="160">
        <f t="shared" si="29"/>
        <v>-1.1799999999999997</v>
      </c>
      <c r="AC70" s="160">
        <f t="shared" si="29"/>
        <v>-4.1000000000000014</v>
      </c>
      <c r="AD70" s="160">
        <f t="shared" si="29"/>
        <v>-0.30999999999999872</v>
      </c>
      <c r="AE70" s="160">
        <f t="shared" si="29"/>
        <v>-1.3599999999999994</v>
      </c>
      <c r="AF70" s="160">
        <f t="shared" si="29"/>
        <v>-0.42999999999999972</v>
      </c>
      <c r="AG70" s="160">
        <f t="shared" si="29"/>
        <v>-1.8500000000000014</v>
      </c>
      <c r="AH70" s="160">
        <f t="shared" si="29"/>
        <v>4.18</v>
      </c>
      <c r="AI70" s="160">
        <f t="shared" si="29"/>
        <v>0.38000000000000256</v>
      </c>
      <c r="AJ70" s="160">
        <f t="shared" si="29"/>
        <v>0.72999999999999687</v>
      </c>
      <c r="AK70" s="160">
        <f t="shared" si="29"/>
        <v>-0.21999999999999886</v>
      </c>
      <c r="AL70" s="160">
        <f t="shared" si="29"/>
        <v>-3.370000000000001</v>
      </c>
    </row>
    <row r="71" spans="1:38" x14ac:dyDescent="0.2">
      <c r="A71" s="5">
        <v>374408099070401</v>
      </c>
      <c r="B71" s="71" t="s">
        <v>104</v>
      </c>
      <c r="C71" s="76">
        <v>34.729999999999997</v>
      </c>
      <c r="D71" s="76">
        <v>34.01</v>
      </c>
      <c r="E71" s="76">
        <v>32.22</v>
      </c>
      <c r="F71" s="76">
        <v>29.04</v>
      </c>
      <c r="G71" s="76">
        <v>30.29</v>
      </c>
      <c r="H71" s="76">
        <v>31.66</v>
      </c>
      <c r="I71" s="76">
        <v>31.4</v>
      </c>
      <c r="J71" s="76">
        <v>32.729999999999997</v>
      </c>
      <c r="K71" s="76">
        <v>35.54</v>
      </c>
      <c r="L71" s="76">
        <v>37.799999999999997</v>
      </c>
      <c r="M71" s="76">
        <v>39.04</v>
      </c>
      <c r="N71" s="76">
        <v>39.659999999999997</v>
      </c>
      <c r="O71" s="76">
        <v>41.44</v>
      </c>
      <c r="P71" s="76">
        <v>38.6</v>
      </c>
      <c r="Q71" s="77">
        <v>37.450000000000003</v>
      </c>
      <c r="R71" s="3">
        <v>36.33</v>
      </c>
      <c r="S71" s="3">
        <v>37.31</v>
      </c>
      <c r="T71" s="3">
        <v>40.58</v>
      </c>
      <c r="V71" s="160">
        <f t="shared" si="30"/>
        <v>0.71999999999999886</v>
      </c>
      <c r="W71" s="160">
        <f t="shared" si="29"/>
        <v>1.7899999999999991</v>
      </c>
      <c r="X71" s="160">
        <f t="shared" si="29"/>
        <v>3.1799999999999997</v>
      </c>
      <c r="Y71" s="160">
        <f t="shared" si="29"/>
        <v>-1.25</v>
      </c>
      <c r="Z71" s="160">
        <f t="shared" si="29"/>
        <v>-1.370000000000001</v>
      </c>
      <c r="AA71" s="160">
        <f t="shared" si="29"/>
        <v>0.26000000000000156</v>
      </c>
      <c r="AB71" s="160">
        <f t="shared" si="29"/>
        <v>-1.3299999999999983</v>
      </c>
      <c r="AC71" s="160">
        <f t="shared" si="29"/>
        <v>-2.8100000000000023</v>
      </c>
      <c r="AD71" s="160">
        <f t="shared" si="29"/>
        <v>-2.259999999999998</v>
      </c>
      <c r="AE71" s="160">
        <f t="shared" si="29"/>
        <v>-1.240000000000002</v>
      </c>
      <c r="AF71" s="160">
        <f t="shared" si="29"/>
        <v>-0.61999999999999744</v>
      </c>
      <c r="AG71" s="160">
        <f t="shared" si="29"/>
        <v>-1.7800000000000011</v>
      </c>
      <c r="AH71" s="160">
        <f t="shared" si="29"/>
        <v>2.8399999999999963</v>
      </c>
      <c r="AI71" s="160">
        <f t="shared" si="29"/>
        <v>1.1499999999999986</v>
      </c>
      <c r="AJ71" s="160">
        <f t="shared" si="29"/>
        <v>1.1200000000000045</v>
      </c>
      <c r="AK71" s="160">
        <f t="shared" si="29"/>
        <v>-0.98000000000000398</v>
      </c>
      <c r="AL71" s="160">
        <f t="shared" si="29"/>
        <v>-3.269999999999996</v>
      </c>
    </row>
    <row r="72" spans="1:38" x14ac:dyDescent="0.2">
      <c r="A72" s="5">
        <v>374720099090001</v>
      </c>
      <c r="B72" s="71" t="s">
        <v>105</v>
      </c>
      <c r="C72" s="76">
        <v>26.25</v>
      </c>
      <c r="D72" s="76">
        <v>25.5</v>
      </c>
      <c r="E72" s="76">
        <v>23.25</v>
      </c>
      <c r="F72" s="76">
        <v>20.09</v>
      </c>
      <c r="G72" s="76">
        <v>21.64</v>
      </c>
      <c r="H72" s="76">
        <v>22.47</v>
      </c>
      <c r="I72" s="76">
        <v>23.7</v>
      </c>
      <c r="J72" s="76">
        <v>25.15</v>
      </c>
      <c r="K72" s="76">
        <v>28.12</v>
      </c>
      <c r="L72" s="76">
        <v>30.26</v>
      </c>
      <c r="M72" s="76">
        <v>31.35</v>
      </c>
      <c r="N72" s="76">
        <v>31.95</v>
      </c>
      <c r="O72" s="76">
        <v>34</v>
      </c>
      <c r="P72" s="76">
        <v>30.19</v>
      </c>
      <c r="Q72" s="77">
        <v>29.57</v>
      </c>
      <c r="R72" s="3">
        <v>28.91</v>
      </c>
      <c r="S72" s="3">
        <v>28.92</v>
      </c>
      <c r="T72" s="3">
        <v>32.42</v>
      </c>
      <c r="V72" s="160">
        <f t="shared" si="30"/>
        <v>0.75</v>
      </c>
      <c r="W72" s="160">
        <f t="shared" si="29"/>
        <v>2.25</v>
      </c>
      <c r="X72" s="160">
        <f t="shared" si="29"/>
        <v>3.16</v>
      </c>
      <c r="Y72" s="160">
        <f t="shared" si="29"/>
        <v>-1.5500000000000007</v>
      </c>
      <c r="Z72" s="160">
        <f t="shared" si="29"/>
        <v>-0.82999999999999829</v>
      </c>
      <c r="AA72" s="160">
        <f t="shared" si="29"/>
        <v>-1.2300000000000004</v>
      </c>
      <c r="AB72" s="160">
        <f t="shared" si="29"/>
        <v>-1.4499999999999993</v>
      </c>
      <c r="AC72" s="160">
        <f t="shared" si="29"/>
        <v>-2.9700000000000024</v>
      </c>
      <c r="AD72" s="160">
        <f t="shared" si="29"/>
        <v>-2.1400000000000006</v>
      </c>
      <c r="AE72" s="160">
        <f t="shared" si="29"/>
        <v>-1.0899999999999999</v>
      </c>
      <c r="AF72" s="160">
        <f t="shared" si="29"/>
        <v>-0.59999999999999787</v>
      </c>
      <c r="AG72" s="160">
        <f t="shared" si="29"/>
        <v>-2.0500000000000007</v>
      </c>
      <c r="AH72" s="160">
        <f t="shared" si="29"/>
        <v>3.8099999999999987</v>
      </c>
      <c r="AI72" s="160">
        <f t="shared" si="29"/>
        <v>0.62000000000000099</v>
      </c>
      <c r="AJ72" s="160">
        <f t="shared" si="29"/>
        <v>0.66000000000000014</v>
      </c>
      <c r="AK72" s="160">
        <f t="shared" si="29"/>
        <v>-1.0000000000001563E-2</v>
      </c>
      <c r="AL72" s="160">
        <f t="shared" si="29"/>
        <v>-3.5</v>
      </c>
    </row>
    <row r="73" spans="1:38" x14ac:dyDescent="0.2">
      <c r="A73" s="5">
        <v>374404099104601</v>
      </c>
      <c r="B73" s="71" t="s">
        <v>106</v>
      </c>
      <c r="C73" s="76">
        <v>27.2</v>
      </c>
      <c r="D73" s="76">
        <v>27.42</v>
      </c>
      <c r="E73" s="76">
        <v>26.37</v>
      </c>
      <c r="F73" s="76">
        <v>22.66</v>
      </c>
      <c r="G73" s="76">
        <v>23.25</v>
      </c>
      <c r="H73" s="76">
        <v>23.9</v>
      </c>
      <c r="I73" s="76">
        <v>24.62</v>
      </c>
      <c r="J73" s="76">
        <v>26.74</v>
      </c>
      <c r="K73" s="76">
        <v>28.35</v>
      </c>
      <c r="L73" s="76">
        <v>30.16</v>
      </c>
      <c r="M73" s="76">
        <v>31.52</v>
      </c>
      <c r="N73" s="76">
        <v>32.4</v>
      </c>
      <c r="O73" s="76">
        <v>33.96</v>
      </c>
      <c r="P73" s="76">
        <v>32.200000000000003</v>
      </c>
      <c r="Q73" s="3">
        <v>31.92</v>
      </c>
      <c r="R73" s="3">
        <v>31.2</v>
      </c>
      <c r="S73" s="3">
        <v>31.86</v>
      </c>
      <c r="T73" s="3">
        <v>34</v>
      </c>
      <c r="V73" s="160">
        <f t="shared" si="30"/>
        <v>-0.22000000000000242</v>
      </c>
      <c r="W73" s="160">
        <f t="shared" si="29"/>
        <v>1.0500000000000007</v>
      </c>
      <c r="X73" s="160">
        <f t="shared" si="29"/>
        <v>3.7100000000000009</v>
      </c>
      <c r="Y73" s="160">
        <f t="shared" si="29"/>
        <v>-0.58999999999999986</v>
      </c>
      <c r="Z73" s="160">
        <f t="shared" si="29"/>
        <v>-0.64999999999999858</v>
      </c>
      <c r="AA73" s="160">
        <f t="shared" si="29"/>
        <v>-0.72000000000000242</v>
      </c>
      <c r="AB73" s="160">
        <f t="shared" si="29"/>
        <v>-2.1199999999999974</v>
      </c>
      <c r="AC73" s="160">
        <f t="shared" si="29"/>
        <v>-1.610000000000003</v>
      </c>
      <c r="AD73" s="160">
        <f t="shared" si="29"/>
        <v>-1.8099999999999987</v>
      </c>
      <c r="AE73" s="160">
        <f t="shared" si="29"/>
        <v>-1.3599999999999994</v>
      </c>
      <c r="AF73" s="160">
        <f t="shared" si="29"/>
        <v>-0.87999999999999901</v>
      </c>
      <c r="AG73" s="160">
        <f t="shared" si="29"/>
        <v>-1.5600000000000023</v>
      </c>
      <c r="AH73" s="160">
        <f t="shared" si="29"/>
        <v>1.759999999999998</v>
      </c>
      <c r="AI73" s="160">
        <f t="shared" si="29"/>
        <v>0.28000000000000114</v>
      </c>
      <c r="AJ73" s="160">
        <f t="shared" si="29"/>
        <v>0.72000000000000242</v>
      </c>
      <c r="AK73" s="160">
        <f t="shared" si="29"/>
        <v>-0.66000000000000014</v>
      </c>
      <c r="AL73" s="160">
        <f t="shared" si="29"/>
        <v>-2.1400000000000006</v>
      </c>
    </row>
    <row r="74" spans="1:38" x14ac:dyDescent="0.2">
      <c r="A74" s="5">
        <v>374633099034401</v>
      </c>
      <c r="B74" s="72" t="s">
        <v>107</v>
      </c>
      <c r="C74" s="78">
        <v>19.97</v>
      </c>
      <c r="D74" s="78">
        <v>18.57</v>
      </c>
      <c r="E74" s="78">
        <v>15.41</v>
      </c>
      <c r="F74" s="78">
        <v>13.68</v>
      </c>
      <c r="G74" s="78">
        <v>13.82</v>
      </c>
      <c r="H74" s="78">
        <v>15.91</v>
      </c>
      <c r="I74" s="78">
        <v>16.23</v>
      </c>
      <c r="J74" s="78">
        <v>18.05</v>
      </c>
      <c r="K74" s="78">
        <v>20.420000000000002</v>
      </c>
      <c r="L74" s="78">
        <v>22.66</v>
      </c>
      <c r="M74" s="78">
        <v>23.88</v>
      </c>
      <c r="N74" s="78">
        <v>24.22</v>
      </c>
      <c r="O74" s="78">
        <v>26.46</v>
      </c>
      <c r="P74" s="78">
        <v>21.02</v>
      </c>
      <c r="Q74" s="78">
        <v>20.53</v>
      </c>
      <c r="R74" s="3">
        <v>19.440000000000001</v>
      </c>
      <c r="S74" s="3">
        <v>20.12</v>
      </c>
      <c r="T74" s="3">
        <v>24.3</v>
      </c>
      <c r="V74" s="160">
        <f t="shared" si="30"/>
        <v>1.3999999999999986</v>
      </c>
      <c r="W74" s="160">
        <f t="shared" si="29"/>
        <v>3.16</v>
      </c>
      <c r="X74" s="160">
        <f t="shared" si="29"/>
        <v>1.7300000000000004</v>
      </c>
      <c r="Y74" s="160">
        <f t="shared" si="29"/>
        <v>-0.14000000000000057</v>
      </c>
      <c r="Z74" s="160">
        <f t="shared" si="29"/>
        <v>-2.09</v>
      </c>
      <c r="AA74" s="160">
        <f t="shared" si="29"/>
        <v>-0.32000000000000028</v>
      </c>
      <c r="AB74" s="160">
        <f t="shared" si="29"/>
        <v>-1.8200000000000003</v>
      </c>
      <c r="AC74" s="160">
        <f t="shared" si="29"/>
        <v>-2.370000000000001</v>
      </c>
      <c r="AD74" s="160">
        <f t="shared" si="29"/>
        <v>-2.2399999999999984</v>
      </c>
      <c r="AE74" s="160">
        <f t="shared" si="29"/>
        <v>-1.2199999999999989</v>
      </c>
      <c r="AF74" s="160">
        <f t="shared" si="29"/>
        <v>-0.33999999999999986</v>
      </c>
      <c r="AG74" s="160">
        <f t="shared" si="29"/>
        <v>-2.240000000000002</v>
      </c>
      <c r="AH74" s="160">
        <f t="shared" si="29"/>
        <v>5.4400000000000013</v>
      </c>
      <c r="AI74" s="160">
        <f t="shared" si="29"/>
        <v>0.48999999999999844</v>
      </c>
      <c r="AJ74" s="160">
        <f t="shared" si="29"/>
        <v>1.0899999999999999</v>
      </c>
      <c r="AK74" s="160">
        <f t="shared" si="29"/>
        <v>-0.67999999999999972</v>
      </c>
      <c r="AL74" s="160">
        <f t="shared" si="29"/>
        <v>-4.18</v>
      </c>
    </row>
    <row r="75" spans="1:38" x14ac:dyDescent="0.2">
      <c r="A75" s="5">
        <v>374745099040101</v>
      </c>
      <c r="B75" s="72" t="s">
        <v>108</v>
      </c>
      <c r="I75" s="79">
        <v>4.95</v>
      </c>
      <c r="J75" s="79">
        <v>6.22</v>
      </c>
      <c r="K75" s="79">
        <v>8.5</v>
      </c>
      <c r="L75" s="79">
        <v>10.64</v>
      </c>
      <c r="M75" s="79">
        <v>11.75</v>
      </c>
      <c r="N75" s="79">
        <v>12.16</v>
      </c>
      <c r="O75" s="79">
        <v>14.25</v>
      </c>
      <c r="P75" s="79">
        <v>8.36</v>
      </c>
      <c r="Q75" s="79">
        <v>8.14</v>
      </c>
      <c r="R75" s="3">
        <v>7.47</v>
      </c>
      <c r="S75" s="3">
        <v>7.48</v>
      </c>
      <c r="T75" s="3">
        <v>11.54</v>
      </c>
      <c r="V75" s="160"/>
      <c r="W75" s="160"/>
      <c r="X75" s="160"/>
      <c r="Y75" s="160"/>
      <c r="Z75" s="160"/>
      <c r="AA75" s="160"/>
      <c r="AB75" s="160">
        <f t="shared" si="29"/>
        <v>-1.2699999999999996</v>
      </c>
      <c r="AC75" s="160">
        <f t="shared" si="29"/>
        <v>-2.2800000000000002</v>
      </c>
      <c r="AD75" s="160">
        <f t="shared" si="29"/>
        <v>-2.1400000000000006</v>
      </c>
      <c r="AE75" s="160">
        <f t="shared" si="29"/>
        <v>-1.1099999999999994</v>
      </c>
      <c r="AF75" s="160">
        <f t="shared" si="29"/>
        <v>-0.41000000000000014</v>
      </c>
      <c r="AG75" s="160">
        <f t="shared" si="29"/>
        <v>-2.09</v>
      </c>
      <c r="AH75" s="160">
        <f t="shared" si="29"/>
        <v>5.8900000000000006</v>
      </c>
      <c r="AI75" s="160">
        <f t="shared" si="29"/>
        <v>0.21999999999999886</v>
      </c>
      <c r="AJ75" s="160">
        <f t="shared" si="29"/>
        <v>0.67000000000000082</v>
      </c>
      <c r="AK75" s="160">
        <f t="shared" si="29"/>
        <v>-1.0000000000000675E-2</v>
      </c>
      <c r="AL75" s="160">
        <f t="shared" si="29"/>
        <v>-4.0599999999999987</v>
      </c>
    </row>
    <row r="76" spans="1:38" x14ac:dyDescent="0.2">
      <c r="A76" s="5">
        <v>374758099040101</v>
      </c>
      <c r="B76" s="72" t="s">
        <v>109</v>
      </c>
      <c r="I76" s="79">
        <v>9.44</v>
      </c>
      <c r="J76" s="79">
        <v>11</v>
      </c>
      <c r="K76" s="79">
        <v>13.31</v>
      </c>
      <c r="L76" s="79">
        <v>15.46</v>
      </c>
      <c r="M76" s="79">
        <v>16.489999999999998</v>
      </c>
      <c r="N76" s="79">
        <v>16.84</v>
      </c>
      <c r="O76" s="79">
        <v>19.07</v>
      </c>
      <c r="P76" s="79">
        <v>13.02</v>
      </c>
      <c r="Q76" s="79">
        <v>12.84</v>
      </c>
      <c r="R76" s="3">
        <v>12.14</v>
      </c>
      <c r="S76" s="3">
        <v>11.98</v>
      </c>
      <c r="T76" s="3">
        <v>16.170000000000002</v>
      </c>
      <c r="V76" s="160"/>
      <c r="W76" s="160"/>
      <c r="X76" s="160"/>
      <c r="Y76" s="160"/>
      <c r="Z76" s="160"/>
      <c r="AA76" s="160"/>
      <c r="AB76" s="160">
        <f t="shared" si="29"/>
        <v>-1.5600000000000005</v>
      </c>
      <c r="AC76" s="160">
        <f t="shared" si="29"/>
        <v>-2.3100000000000005</v>
      </c>
      <c r="AD76" s="160">
        <f t="shared" si="29"/>
        <v>-2.1500000000000004</v>
      </c>
      <c r="AE76" s="160">
        <f t="shared" si="29"/>
        <v>-1.0299999999999976</v>
      </c>
      <c r="AF76" s="160">
        <f t="shared" si="29"/>
        <v>-0.35000000000000142</v>
      </c>
      <c r="AG76" s="160">
        <f t="shared" si="29"/>
        <v>-2.2300000000000004</v>
      </c>
      <c r="AH76" s="160">
        <f t="shared" si="29"/>
        <v>6.0500000000000007</v>
      </c>
      <c r="AI76" s="160">
        <f t="shared" si="29"/>
        <v>0.17999999999999972</v>
      </c>
      <c r="AJ76" s="160">
        <f t="shared" si="29"/>
        <v>0.69999999999999929</v>
      </c>
      <c r="AK76" s="160">
        <f t="shared" si="29"/>
        <v>0.16000000000000014</v>
      </c>
      <c r="AL76" s="160">
        <f t="shared" si="29"/>
        <v>-4.1900000000000013</v>
      </c>
    </row>
    <row r="77" spans="1:38" x14ac:dyDescent="0.2">
      <c r="A77" s="5">
        <v>374825099043401</v>
      </c>
      <c r="B77" s="72" t="s">
        <v>110</v>
      </c>
      <c r="I77" s="79">
        <v>26.43</v>
      </c>
      <c r="J77" s="79">
        <v>28.16</v>
      </c>
      <c r="K77" s="79">
        <v>30.86</v>
      </c>
      <c r="L77" s="79">
        <v>33.049999999999997</v>
      </c>
      <c r="M77" s="79">
        <v>33.99</v>
      </c>
      <c r="N77" s="79">
        <v>34.31</v>
      </c>
      <c r="O77" s="79">
        <v>36.729999999999997</v>
      </c>
      <c r="P77" s="79">
        <v>30.62</v>
      </c>
      <c r="Q77" s="79">
        <v>30.35</v>
      </c>
      <c r="R77" s="3">
        <v>29.55</v>
      </c>
      <c r="S77" s="3">
        <v>29.22</v>
      </c>
      <c r="T77" s="3">
        <v>33.659999999999997</v>
      </c>
      <c r="V77" s="160"/>
      <c r="W77" s="160"/>
      <c r="X77" s="160"/>
      <c r="Y77" s="160"/>
      <c r="Z77" s="160"/>
      <c r="AA77" s="160"/>
      <c r="AB77" s="160">
        <f t="shared" si="29"/>
        <v>-1.7300000000000004</v>
      </c>
      <c r="AC77" s="160">
        <f t="shared" si="29"/>
        <v>-2.6999999999999993</v>
      </c>
      <c r="AD77" s="160">
        <f t="shared" si="29"/>
        <v>-2.1899999999999977</v>
      </c>
      <c r="AE77" s="160">
        <f t="shared" si="29"/>
        <v>-0.94000000000000483</v>
      </c>
      <c r="AF77" s="160">
        <f t="shared" si="29"/>
        <v>-0.32000000000000028</v>
      </c>
      <c r="AG77" s="160">
        <f t="shared" si="29"/>
        <v>-2.4199999999999946</v>
      </c>
      <c r="AH77" s="160">
        <f t="shared" si="29"/>
        <v>6.1099999999999959</v>
      </c>
      <c r="AI77" s="160">
        <f t="shared" si="29"/>
        <v>0.26999999999999957</v>
      </c>
      <c r="AJ77" s="160">
        <f t="shared" si="29"/>
        <v>0.80000000000000071</v>
      </c>
      <c r="AK77" s="160">
        <f t="shared" si="29"/>
        <v>0.33000000000000185</v>
      </c>
      <c r="AL77" s="160">
        <f t="shared" si="29"/>
        <v>-4.4399999999999977</v>
      </c>
    </row>
    <row r="78" spans="1:38" x14ac:dyDescent="0.2">
      <c r="A78" s="5">
        <v>374926099050701</v>
      </c>
      <c r="B78" s="72" t="s">
        <v>111</v>
      </c>
      <c r="C78" s="80">
        <v>27.71</v>
      </c>
      <c r="D78" s="80">
        <v>26.13</v>
      </c>
      <c r="E78" s="80">
        <v>23.29</v>
      </c>
      <c r="F78" s="80">
        <v>21.44</v>
      </c>
      <c r="G78" s="80">
        <v>22.77</v>
      </c>
      <c r="H78" s="80">
        <v>23.41</v>
      </c>
      <c r="I78" s="80">
        <v>24.09</v>
      </c>
      <c r="J78" s="80">
        <v>25.9</v>
      </c>
      <c r="K78" s="80">
        <v>28.91</v>
      </c>
      <c r="L78" s="80">
        <v>31.18</v>
      </c>
      <c r="M78" s="80">
        <v>31.87</v>
      </c>
      <c r="N78" s="80">
        <v>32.130000000000003</v>
      </c>
      <c r="O78" s="80">
        <v>34.86</v>
      </c>
      <c r="P78" s="80">
        <v>28.72</v>
      </c>
      <c r="Q78" s="80">
        <v>28.22</v>
      </c>
      <c r="R78" s="3">
        <v>27.46</v>
      </c>
      <c r="S78" s="80">
        <v>26.88</v>
      </c>
      <c r="T78" s="80">
        <v>31.59</v>
      </c>
      <c r="V78" s="160">
        <f t="shared" si="30"/>
        <v>1.5800000000000018</v>
      </c>
      <c r="W78" s="160">
        <f t="shared" si="29"/>
        <v>2.84</v>
      </c>
      <c r="X78" s="160">
        <f t="shared" si="29"/>
        <v>1.8499999999999979</v>
      </c>
      <c r="Y78" s="160">
        <f t="shared" si="29"/>
        <v>-1.3299999999999983</v>
      </c>
      <c r="Z78" s="160">
        <f t="shared" si="29"/>
        <v>-0.64000000000000057</v>
      </c>
      <c r="AA78" s="160">
        <f t="shared" si="29"/>
        <v>-0.67999999999999972</v>
      </c>
      <c r="AB78" s="160">
        <f t="shared" si="29"/>
        <v>-1.8099999999999987</v>
      </c>
      <c r="AC78" s="160">
        <f t="shared" si="29"/>
        <v>-3.0100000000000016</v>
      </c>
      <c r="AD78" s="160">
        <f t="shared" si="29"/>
        <v>-2.2699999999999996</v>
      </c>
      <c r="AE78" s="160">
        <f t="shared" si="29"/>
        <v>-0.69000000000000128</v>
      </c>
      <c r="AF78" s="160">
        <f t="shared" si="29"/>
        <v>-0.26000000000000156</v>
      </c>
      <c r="AG78" s="160">
        <f t="shared" si="29"/>
        <v>-2.7299999999999969</v>
      </c>
      <c r="AH78" s="160">
        <f t="shared" si="29"/>
        <v>6.1400000000000006</v>
      </c>
      <c r="AI78" s="160">
        <f t="shared" si="29"/>
        <v>0.5</v>
      </c>
      <c r="AJ78" s="160">
        <f t="shared" si="29"/>
        <v>0.75999999999999801</v>
      </c>
      <c r="AK78" s="160">
        <f t="shared" si="29"/>
        <v>0.58000000000000185</v>
      </c>
      <c r="AL78" s="160">
        <f t="shared" si="29"/>
        <v>-4.7100000000000009</v>
      </c>
    </row>
    <row r="79" spans="1:38" x14ac:dyDescent="0.2">
      <c r="U79" s="3" t="s">
        <v>209</v>
      </c>
      <c r="V79" s="160">
        <f>AVERAGE(V67:V78)</f>
        <v>0.80333333333333301</v>
      </c>
      <c r="W79" s="160">
        <f t="shared" ref="W79:AL79" si="31">AVERAGE(W67:W78)</f>
        <v>2.4000000000000004</v>
      </c>
      <c r="X79" s="160">
        <f t="shared" si="31"/>
        <v>2.2111111111111108</v>
      </c>
      <c r="Y79" s="160">
        <f t="shared" si="31"/>
        <v>-0.93444444444444441</v>
      </c>
      <c r="Z79" s="160">
        <f t="shared" si="31"/>
        <v>-0.95444444444444421</v>
      </c>
      <c r="AA79" s="160">
        <f t="shared" si="31"/>
        <v>-0.43888888888888899</v>
      </c>
      <c r="AB79" s="160">
        <f t="shared" si="31"/>
        <v>-1.6466666666666658</v>
      </c>
      <c r="AC79" s="160">
        <f t="shared" si="31"/>
        <v>-2.6183333333333345</v>
      </c>
      <c r="AD79" s="160">
        <f t="shared" si="31"/>
        <v>-2.0199999999999991</v>
      </c>
      <c r="AE79" s="160">
        <f t="shared" si="31"/>
        <v>-1.1150000000000004</v>
      </c>
      <c r="AF79" s="160">
        <f t="shared" si="31"/>
        <v>-0.36333333333333312</v>
      </c>
      <c r="AG79" s="160">
        <f t="shared" si="31"/>
        <v>-2.15</v>
      </c>
      <c r="AH79" s="160">
        <f t="shared" si="31"/>
        <v>4.876666666666666</v>
      </c>
      <c r="AI79" s="160">
        <f t="shared" si="31"/>
        <v>0.44333333333333308</v>
      </c>
      <c r="AJ79" s="160">
        <f t="shared" si="31"/>
        <v>0.87916666666666698</v>
      </c>
      <c r="AK79" s="160">
        <f t="shared" si="31"/>
        <v>-0.16333333333333333</v>
      </c>
      <c r="AL79" s="160">
        <f t="shared" si="31"/>
        <v>-3.7691666666666666</v>
      </c>
    </row>
    <row r="81" spans="1:38" x14ac:dyDescent="0.2">
      <c r="A81" s="3" t="s">
        <v>41</v>
      </c>
      <c r="V81" s="3" t="s">
        <v>208</v>
      </c>
    </row>
    <row r="82" spans="1:38" x14ac:dyDescent="0.2">
      <c r="A82" s="1" t="s">
        <v>47</v>
      </c>
      <c r="B82" s="7" t="s">
        <v>48</v>
      </c>
      <c r="C82" s="83">
        <v>34700</v>
      </c>
      <c r="D82" s="83">
        <v>35065</v>
      </c>
      <c r="E82" s="83">
        <v>35431</v>
      </c>
      <c r="F82" s="83">
        <v>35796</v>
      </c>
      <c r="G82" s="83">
        <v>36161</v>
      </c>
      <c r="H82" s="83">
        <v>36526</v>
      </c>
      <c r="I82" s="83">
        <v>36892</v>
      </c>
      <c r="J82" s="83">
        <v>37257</v>
      </c>
      <c r="K82" s="83">
        <v>37622</v>
      </c>
      <c r="L82" s="83">
        <v>37987</v>
      </c>
      <c r="M82" s="84">
        <v>2005</v>
      </c>
      <c r="N82" s="84">
        <v>2006</v>
      </c>
      <c r="O82" s="84">
        <v>2007</v>
      </c>
      <c r="P82" s="84">
        <v>2008</v>
      </c>
      <c r="Q82" s="85">
        <v>2009</v>
      </c>
      <c r="R82" s="85">
        <v>2010</v>
      </c>
      <c r="S82" s="85">
        <v>2011</v>
      </c>
      <c r="T82" s="85">
        <v>2012</v>
      </c>
      <c r="V82" s="161">
        <v>1996</v>
      </c>
      <c r="W82" s="161">
        <v>1997</v>
      </c>
      <c r="X82" s="161">
        <v>1998</v>
      </c>
      <c r="Y82" s="161">
        <v>1999</v>
      </c>
      <c r="Z82" s="161">
        <v>2000</v>
      </c>
      <c r="AA82" s="161">
        <v>2001</v>
      </c>
      <c r="AB82" s="161">
        <v>2002</v>
      </c>
      <c r="AC82" s="161">
        <v>2003</v>
      </c>
      <c r="AD82" s="161">
        <v>2004</v>
      </c>
      <c r="AE82" s="161">
        <v>2005</v>
      </c>
      <c r="AF82" s="161">
        <v>2006</v>
      </c>
      <c r="AG82" s="161">
        <v>2007</v>
      </c>
      <c r="AH82" s="161">
        <v>2008</v>
      </c>
      <c r="AI82" s="161">
        <v>2009</v>
      </c>
      <c r="AJ82" s="161">
        <v>2010</v>
      </c>
      <c r="AK82" s="161">
        <v>2011</v>
      </c>
      <c r="AL82" s="161">
        <v>2012</v>
      </c>
    </row>
    <row r="83" spans="1:38" x14ac:dyDescent="0.2">
      <c r="A83" s="81">
        <v>375411099080701</v>
      </c>
      <c r="B83" s="81" t="s">
        <v>112</v>
      </c>
      <c r="C83" s="86">
        <v>30.5</v>
      </c>
      <c r="D83" s="86">
        <v>30.44</v>
      </c>
      <c r="E83" s="86">
        <v>28.58</v>
      </c>
      <c r="F83" s="86">
        <v>26.89</v>
      </c>
      <c r="G83" s="86">
        <v>26.79</v>
      </c>
      <c r="H83" s="86">
        <v>25.93</v>
      </c>
      <c r="I83" s="86">
        <v>26.79</v>
      </c>
      <c r="J83" s="86">
        <v>28.65</v>
      </c>
      <c r="K83" s="86">
        <v>30.85</v>
      </c>
      <c r="L83" s="86">
        <v>33.090000000000003</v>
      </c>
      <c r="M83" s="86">
        <v>33.82</v>
      </c>
      <c r="N83" s="86">
        <v>33.479999999999997</v>
      </c>
      <c r="O83" s="86">
        <v>35.36</v>
      </c>
      <c r="P83" s="86">
        <v>30.52</v>
      </c>
      <c r="Q83" s="87">
        <v>30.1</v>
      </c>
      <c r="R83" s="87">
        <v>32.04</v>
      </c>
      <c r="S83" s="87">
        <v>32.159999999999997</v>
      </c>
      <c r="T83" s="87">
        <v>37.14</v>
      </c>
      <c r="V83" s="160">
        <f>C83-D83</f>
        <v>5.9999999999998721E-2</v>
      </c>
      <c r="W83" s="160">
        <f t="shared" ref="W83:AL98" si="32">D83-E83</f>
        <v>1.860000000000003</v>
      </c>
      <c r="X83" s="160">
        <f t="shared" si="32"/>
        <v>1.6899999999999977</v>
      </c>
      <c r="Y83" s="160">
        <f t="shared" si="32"/>
        <v>0.10000000000000142</v>
      </c>
      <c r="Z83" s="160">
        <f t="shared" si="32"/>
        <v>0.85999999999999943</v>
      </c>
      <c r="AA83" s="160">
        <f t="shared" si="32"/>
        <v>-0.85999999999999943</v>
      </c>
      <c r="AB83" s="160">
        <f t="shared" si="32"/>
        <v>-1.8599999999999994</v>
      </c>
      <c r="AC83" s="160">
        <f t="shared" si="32"/>
        <v>-2.2000000000000028</v>
      </c>
      <c r="AD83" s="160">
        <f t="shared" si="32"/>
        <v>-2.240000000000002</v>
      </c>
      <c r="AE83" s="160">
        <f t="shared" si="32"/>
        <v>-0.72999999999999687</v>
      </c>
      <c r="AF83" s="160">
        <f t="shared" si="32"/>
        <v>0.34000000000000341</v>
      </c>
      <c r="AG83" s="160">
        <f t="shared" si="32"/>
        <v>-1.8800000000000026</v>
      </c>
      <c r="AH83" s="160">
        <f t="shared" si="32"/>
        <v>4.84</v>
      </c>
      <c r="AI83" s="160">
        <f t="shared" si="32"/>
        <v>0.41999999999999815</v>
      </c>
      <c r="AJ83" s="160">
        <f t="shared" si="32"/>
        <v>-1.9399999999999977</v>
      </c>
      <c r="AK83" s="160">
        <f t="shared" si="32"/>
        <v>-0.11999999999999744</v>
      </c>
      <c r="AL83" s="160">
        <f t="shared" si="32"/>
        <v>-4.980000000000004</v>
      </c>
    </row>
    <row r="84" spans="1:38" x14ac:dyDescent="0.2">
      <c r="A84" s="81">
        <v>375615099021301</v>
      </c>
      <c r="B84" s="81" t="s">
        <v>113</v>
      </c>
      <c r="C84" s="86">
        <v>29.8</v>
      </c>
      <c r="D84" s="86">
        <v>27.17</v>
      </c>
      <c r="E84" s="86">
        <v>23.17</v>
      </c>
      <c r="F84" s="86">
        <v>21</v>
      </c>
      <c r="G84" s="86">
        <v>21.42</v>
      </c>
      <c r="H84" s="86">
        <v>21.95</v>
      </c>
      <c r="I84" s="86">
        <v>22.49</v>
      </c>
      <c r="J84" s="86">
        <v>23.8</v>
      </c>
      <c r="K84" s="86">
        <v>27.72</v>
      </c>
      <c r="L84" s="86">
        <v>30.63</v>
      </c>
      <c r="M84" s="86">
        <v>30.86</v>
      </c>
      <c r="N84" s="86">
        <v>30.25</v>
      </c>
      <c r="O84" s="86">
        <v>32.71</v>
      </c>
      <c r="P84" s="86">
        <v>26.03</v>
      </c>
      <c r="Q84" s="87">
        <v>24.57</v>
      </c>
      <c r="R84" s="87">
        <v>23.47</v>
      </c>
      <c r="S84" s="87">
        <v>23.06</v>
      </c>
      <c r="T84" s="87">
        <v>26.36</v>
      </c>
      <c r="V84" s="160">
        <f t="shared" ref="V84:V135" si="33">C84-D84</f>
        <v>2.629999999999999</v>
      </c>
      <c r="W84" s="160">
        <f t="shared" si="32"/>
        <v>4</v>
      </c>
      <c r="X84" s="160">
        <f t="shared" si="32"/>
        <v>2.1700000000000017</v>
      </c>
      <c r="Y84" s="160">
        <f t="shared" si="32"/>
        <v>-0.42000000000000171</v>
      </c>
      <c r="Z84" s="160">
        <f t="shared" si="32"/>
        <v>-0.52999999999999758</v>
      </c>
      <c r="AA84" s="160">
        <f t="shared" si="32"/>
        <v>-0.53999999999999915</v>
      </c>
      <c r="AB84" s="160">
        <f t="shared" si="32"/>
        <v>-1.3100000000000023</v>
      </c>
      <c r="AC84" s="160">
        <f t="shared" si="32"/>
        <v>-3.9199999999999982</v>
      </c>
      <c r="AD84" s="160">
        <f t="shared" si="32"/>
        <v>-2.91</v>
      </c>
      <c r="AE84" s="160">
        <f t="shared" si="32"/>
        <v>-0.23000000000000043</v>
      </c>
      <c r="AF84" s="160">
        <f t="shared" si="32"/>
        <v>0.60999999999999943</v>
      </c>
      <c r="AG84" s="160">
        <f t="shared" si="32"/>
        <v>-2.4600000000000009</v>
      </c>
      <c r="AH84" s="160">
        <f t="shared" si="32"/>
        <v>6.68</v>
      </c>
      <c r="AI84" s="160">
        <f t="shared" si="32"/>
        <v>1.4600000000000009</v>
      </c>
      <c r="AJ84" s="160">
        <f t="shared" si="32"/>
        <v>1.1000000000000014</v>
      </c>
      <c r="AK84" s="160">
        <f t="shared" si="32"/>
        <v>0.41000000000000014</v>
      </c>
      <c r="AL84" s="160">
        <f t="shared" si="32"/>
        <v>-3.3000000000000007</v>
      </c>
    </row>
    <row r="85" spans="1:38" x14ac:dyDescent="0.2">
      <c r="A85" s="81">
        <v>384944099201401</v>
      </c>
      <c r="B85" s="81" t="s">
        <v>114</v>
      </c>
      <c r="C85" s="86"/>
      <c r="D85" s="86">
        <v>30.6</v>
      </c>
      <c r="E85" s="86">
        <v>29.9</v>
      </c>
      <c r="F85" s="86">
        <v>29.45</v>
      </c>
      <c r="G85" s="86">
        <v>29.7</v>
      </c>
      <c r="H85" s="86">
        <v>29.39</v>
      </c>
      <c r="I85" s="86">
        <v>30.09</v>
      </c>
      <c r="J85" s="86">
        <v>30.12</v>
      </c>
      <c r="K85" s="86">
        <v>31.31</v>
      </c>
      <c r="L85" s="86">
        <v>35.33</v>
      </c>
      <c r="M85" s="86">
        <v>34.799999999999997</v>
      </c>
      <c r="N85" s="86">
        <v>35.5</v>
      </c>
      <c r="O85" s="86">
        <v>37.25</v>
      </c>
      <c r="P85" s="86">
        <v>35.090000000000003</v>
      </c>
      <c r="Q85" s="87">
        <v>35.15</v>
      </c>
      <c r="R85" s="87">
        <v>35.22</v>
      </c>
      <c r="S85" s="87">
        <v>35.520000000000003</v>
      </c>
      <c r="T85" s="87">
        <v>36.799999999999997</v>
      </c>
      <c r="V85" s="160"/>
      <c r="W85" s="160">
        <f t="shared" si="32"/>
        <v>0.70000000000000284</v>
      </c>
      <c r="X85" s="160">
        <f t="shared" si="32"/>
        <v>0.44999999999999929</v>
      </c>
      <c r="Y85" s="160">
        <f t="shared" si="32"/>
        <v>-0.25</v>
      </c>
      <c r="Z85" s="160">
        <f t="shared" si="32"/>
        <v>0.30999999999999872</v>
      </c>
      <c r="AA85" s="160">
        <f t="shared" si="32"/>
        <v>-0.69999999999999929</v>
      </c>
      <c r="AB85" s="160">
        <f t="shared" si="32"/>
        <v>-3.0000000000001137E-2</v>
      </c>
      <c r="AC85" s="160">
        <f t="shared" si="32"/>
        <v>-1.1899999999999977</v>
      </c>
      <c r="AD85" s="160">
        <f t="shared" si="32"/>
        <v>-4.0199999999999996</v>
      </c>
      <c r="AE85" s="160">
        <f t="shared" si="32"/>
        <v>0.53000000000000114</v>
      </c>
      <c r="AF85" s="160">
        <f t="shared" si="32"/>
        <v>-0.70000000000000284</v>
      </c>
      <c r="AG85" s="160">
        <f t="shared" si="32"/>
        <v>-1.75</v>
      </c>
      <c r="AH85" s="160">
        <f t="shared" si="32"/>
        <v>2.1599999999999966</v>
      </c>
      <c r="AI85" s="160">
        <f t="shared" si="32"/>
        <v>-5.9999999999995168E-2</v>
      </c>
      <c r="AJ85" s="160">
        <f t="shared" si="32"/>
        <v>-7.0000000000000284E-2</v>
      </c>
      <c r="AK85" s="160">
        <f t="shared" si="32"/>
        <v>-0.30000000000000426</v>
      </c>
      <c r="AL85" s="160">
        <f t="shared" si="32"/>
        <v>-1.279999999999994</v>
      </c>
    </row>
    <row r="86" spans="1:38" x14ac:dyDescent="0.2">
      <c r="A86" s="81">
        <v>375129099151601</v>
      </c>
      <c r="B86" s="81" t="s">
        <v>115</v>
      </c>
      <c r="C86" s="86">
        <v>44.49</v>
      </c>
      <c r="D86" s="86">
        <v>44.36</v>
      </c>
      <c r="E86" s="86">
        <v>43.5</v>
      </c>
      <c r="F86" s="86">
        <v>42.9</v>
      </c>
      <c r="G86" s="86">
        <v>43.7</v>
      </c>
      <c r="H86" s="86">
        <v>43.94</v>
      </c>
      <c r="I86" s="86">
        <v>46.49</v>
      </c>
      <c r="J86" s="86">
        <v>48.09</v>
      </c>
      <c r="K86" s="86">
        <v>47.78</v>
      </c>
      <c r="L86" s="86">
        <v>49.64</v>
      </c>
      <c r="M86" s="86">
        <v>50.02</v>
      </c>
      <c r="N86" s="86">
        <v>50.42</v>
      </c>
      <c r="O86" s="86">
        <v>52.55</v>
      </c>
      <c r="P86" s="86">
        <v>51.29</v>
      </c>
      <c r="Q86" s="87">
        <v>52.21</v>
      </c>
      <c r="R86" s="87">
        <v>51.62</v>
      </c>
      <c r="S86" s="87">
        <v>51.83</v>
      </c>
      <c r="T86" s="87">
        <v>54.92</v>
      </c>
      <c r="V86" s="160">
        <f t="shared" si="33"/>
        <v>0.13000000000000256</v>
      </c>
      <c r="W86" s="160">
        <f t="shared" si="32"/>
        <v>0.85999999999999943</v>
      </c>
      <c r="X86" s="160">
        <f t="shared" si="32"/>
        <v>0.60000000000000142</v>
      </c>
      <c r="Y86" s="160">
        <f t="shared" si="32"/>
        <v>-0.80000000000000426</v>
      </c>
      <c r="Z86" s="160">
        <f t="shared" si="32"/>
        <v>-0.23999999999999488</v>
      </c>
      <c r="AA86" s="160">
        <f t="shared" si="32"/>
        <v>-2.5500000000000043</v>
      </c>
      <c r="AB86" s="160">
        <f t="shared" si="32"/>
        <v>-1.6000000000000014</v>
      </c>
      <c r="AC86" s="160">
        <f t="shared" si="32"/>
        <v>0.31000000000000227</v>
      </c>
      <c r="AD86" s="160">
        <f t="shared" si="32"/>
        <v>-1.8599999999999994</v>
      </c>
      <c r="AE86" s="160">
        <f t="shared" si="32"/>
        <v>-0.38000000000000256</v>
      </c>
      <c r="AF86" s="160">
        <f t="shared" si="32"/>
        <v>-0.39999999999999858</v>
      </c>
      <c r="AG86" s="160">
        <f t="shared" si="32"/>
        <v>-2.1299999999999955</v>
      </c>
      <c r="AH86" s="160">
        <f t="shared" si="32"/>
        <v>1.259999999999998</v>
      </c>
      <c r="AI86" s="160">
        <f t="shared" si="32"/>
        <v>-0.92000000000000171</v>
      </c>
      <c r="AJ86" s="160">
        <f t="shared" si="32"/>
        <v>0.59000000000000341</v>
      </c>
      <c r="AK86" s="160">
        <f t="shared" si="32"/>
        <v>-0.21000000000000085</v>
      </c>
      <c r="AL86" s="160">
        <f t="shared" si="32"/>
        <v>-3.0900000000000034</v>
      </c>
    </row>
    <row r="87" spans="1:38" x14ac:dyDescent="0.2">
      <c r="A87" s="81">
        <v>375008099131601</v>
      </c>
      <c r="B87" s="81" t="s">
        <v>116</v>
      </c>
      <c r="C87" s="86">
        <v>27.99</v>
      </c>
      <c r="D87" s="86">
        <v>27.2</v>
      </c>
      <c r="E87" s="86">
        <v>25.62</v>
      </c>
      <c r="F87" s="86">
        <v>27.49</v>
      </c>
      <c r="G87" s="86">
        <v>25.33</v>
      </c>
      <c r="H87" s="86">
        <v>23.93</v>
      </c>
      <c r="I87" s="86">
        <v>23.98</v>
      </c>
      <c r="J87" s="86">
        <v>30.58</v>
      </c>
      <c r="K87" s="86">
        <v>33.47</v>
      </c>
      <c r="L87" s="86">
        <v>32.33</v>
      </c>
      <c r="M87" s="86">
        <v>33.450000000000003</v>
      </c>
      <c r="N87" s="86">
        <v>34.270000000000003</v>
      </c>
      <c r="O87" s="86">
        <v>36.65</v>
      </c>
      <c r="P87" s="86">
        <v>33.659999999999997</v>
      </c>
      <c r="Q87" s="87">
        <v>34.06</v>
      </c>
      <c r="R87" s="87">
        <v>34.19</v>
      </c>
      <c r="S87" s="87">
        <v>33.39</v>
      </c>
      <c r="T87" s="87">
        <v>36.909999999999997</v>
      </c>
      <c r="V87" s="160">
        <f t="shared" si="33"/>
        <v>0.78999999999999915</v>
      </c>
      <c r="W87" s="160">
        <f t="shared" si="32"/>
        <v>1.5799999999999983</v>
      </c>
      <c r="X87" s="160">
        <f t="shared" si="32"/>
        <v>-1.8699999999999974</v>
      </c>
      <c r="Y87" s="160">
        <f t="shared" si="32"/>
        <v>2.16</v>
      </c>
      <c r="Z87" s="160">
        <f t="shared" si="32"/>
        <v>1.3999999999999986</v>
      </c>
      <c r="AA87" s="160">
        <f t="shared" si="32"/>
        <v>-5.0000000000000711E-2</v>
      </c>
      <c r="AB87" s="160">
        <f t="shared" si="32"/>
        <v>-6.5999999999999979</v>
      </c>
      <c r="AC87" s="160">
        <f t="shared" si="32"/>
        <v>-2.8900000000000006</v>
      </c>
      <c r="AD87" s="160">
        <f t="shared" si="32"/>
        <v>1.1400000000000006</v>
      </c>
      <c r="AE87" s="160">
        <f t="shared" si="32"/>
        <v>-1.1200000000000045</v>
      </c>
      <c r="AF87" s="160">
        <f t="shared" si="32"/>
        <v>-0.82000000000000028</v>
      </c>
      <c r="AG87" s="160">
        <f t="shared" si="32"/>
        <v>-2.3799999999999955</v>
      </c>
      <c r="AH87" s="160">
        <f t="shared" si="32"/>
        <v>2.990000000000002</v>
      </c>
      <c r="AI87" s="160">
        <f t="shared" si="32"/>
        <v>-0.40000000000000568</v>
      </c>
      <c r="AJ87" s="160">
        <f t="shared" si="32"/>
        <v>-0.12999999999999545</v>
      </c>
      <c r="AK87" s="160">
        <f t="shared" si="32"/>
        <v>0.79999999999999716</v>
      </c>
      <c r="AL87" s="160">
        <f t="shared" si="32"/>
        <v>-3.519999999999996</v>
      </c>
    </row>
    <row r="88" spans="1:38" x14ac:dyDescent="0.2">
      <c r="A88" s="81">
        <v>375217099074101</v>
      </c>
      <c r="B88" s="81" t="s">
        <v>117</v>
      </c>
      <c r="C88" s="86"/>
      <c r="D88" s="86">
        <v>28.99</v>
      </c>
      <c r="E88" s="86">
        <v>26.66</v>
      </c>
      <c r="F88" s="86">
        <v>23.6</v>
      </c>
      <c r="G88" s="86">
        <v>24.6</v>
      </c>
      <c r="H88" s="86">
        <v>25.08</v>
      </c>
      <c r="I88" s="86">
        <v>25.93</v>
      </c>
      <c r="J88" s="86">
        <v>27.7</v>
      </c>
      <c r="K88" s="86">
        <v>30.68</v>
      </c>
      <c r="L88" s="86">
        <v>31.38</v>
      </c>
      <c r="M88" s="86">
        <v>33.729999999999997</v>
      </c>
      <c r="N88" s="86">
        <v>33.75</v>
      </c>
      <c r="O88" s="86">
        <v>35.020000000000003</v>
      </c>
      <c r="P88" s="86">
        <v>31.25</v>
      </c>
      <c r="Q88" s="87">
        <v>29.58</v>
      </c>
      <c r="R88" s="87">
        <v>31.26</v>
      </c>
      <c r="S88" s="87"/>
      <c r="T88" s="87">
        <v>34</v>
      </c>
      <c r="V88" s="160"/>
      <c r="W88" s="160">
        <f t="shared" si="32"/>
        <v>2.3299999999999983</v>
      </c>
      <c r="X88" s="160">
        <f t="shared" si="32"/>
        <v>3.0599999999999987</v>
      </c>
      <c r="Y88" s="160">
        <f t="shared" si="32"/>
        <v>-1</v>
      </c>
      <c r="Z88" s="160">
        <f t="shared" si="32"/>
        <v>-0.47999999999999687</v>
      </c>
      <c r="AA88" s="160">
        <f t="shared" si="32"/>
        <v>-0.85000000000000142</v>
      </c>
      <c r="AB88" s="160">
        <f t="shared" si="32"/>
        <v>-1.7699999999999996</v>
      </c>
      <c r="AC88" s="160">
        <f t="shared" si="32"/>
        <v>-2.9800000000000004</v>
      </c>
      <c r="AD88" s="160">
        <f t="shared" si="32"/>
        <v>-0.69999999999999929</v>
      </c>
      <c r="AE88" s="160">
        <f t="shared" si="32"/>
        <v>-2.3499999999999979</v>
      </c>
      <c r="AF88" s="160">
        <f t="shared" si="32"/>
        <v>-2.0000000000003126E-2</v>
      </c>
      <c r="AG88" s="160">
        <f t="shared" si="32"/>
        <v>-1.2700000000000031</v>
      </c>
      <c r="AH88" s="160">
        <f t="shared" si="32"/>
        <v>3.7700000000000031</v>
      </c>
      <c r="AI88" s="160">
        <f t="shared" si="32"/>
        <v>1.6700000000000017</v>
      </c>
      <c r="AJ88" s="160">
        <f t="shared" si="32"/>
        <v>-1.6800000000000033</v>
      </c>
      <c r="AK88" s="160"/>
      <c r="AL88" s="160"/>
    </row>
    <row r="89" spans="1:38" x14ac:dyDescent="0.2">
      <c r="A89" s="81">
        <v>374428099260501</v>
      </c>
      <c r="B89" s="81" t="s">
        <v>118</v>
      </c>
      <c r="C89" s="88">
        <v>42.67</v>
      </c>
      <c r="D89" s="88">
        <v>42.1</v>
      </c>
      <c r="E89" s="88">
        <v>40.78</v>
      </c>
      <c r="F89" s="88">
        <v>40.56</v>
      </c>
      <c r="G89" s="88">
        <v>41.35</v>
      </c>
      <c r="H89" s="88">
        <v>40.75</v>
      </c>
      <c r="I89" s="88">
        <v>41.4</v>
      </c>
      <c r="J89" s="88">
        <v>43.24</v>
      </c>
      <c r="K89" s="88">
        <v>43.57</v>
      </c>
      <c r="L89" s="88">
        <v>44.53</v>
      </c>
      <c r="M89" s="88">
        <v>45.5</v>
      </c>
      <c r="N89" s="88">
        <v>46.48</v>
      </c>
      <c r="O89" s="88">
        <v>48.12</v>
      </c>
      <c r="P89" s="88">
        <v>46.34</v>
      </c>
      <c r="Q89" s="88">
        <v>46.92</v>
      </c>
      <c r="R89" s="88">
        <v>47.28</v>
      </c>
      <c r="S89" s="88">
        <v>47.75</v>
      </c>
      <c r="T89" s="88">
        <v>49.63</v>
      </c>
      <c r="V89" s="160">
        <f t="shared" si="33"/>
        <v>0.57000000000000028</v>
      </c>
      <c r="W89" s="160">
        <f t="shared" si="32"/>
        <v>1.3200000000000003</v>
      </c>
      <c r="X89" s="160">
        <f t="shared" si="32"/>
        <v>0.21999999999999886</v>
      </c>
      <c r="Y89" s="160">
        <f t="shared" si="32"/>
        <v>-0.78999999999999915</v>
      </c>
      <c r="Z89" s="160">
        <f t="shared" si="32"/>
        <v>0.60000000000000142</v>
      </c>
      <c r="AA89" s="160">
        <f t="shared" si="32"/>
        <v>-0.64999999999999858</v>
      </c>
      <c r="AB89" s="160">
        <f t="shared" si="32"/>
        <v>-1.8400000000000034</v>
      </c>
      <c r="AC89" s="160">
        <f t="shared" si="32"/>
        <v>-0.32999999999999829</v>
      </c>
      <c r="AD89" s="160">
        <f t="shared" si="32"/>
        <v>-0.96000000000000085</v>
      </c>
      <c r="AE89" s="160">
        <f t="shared" si="32"/>
        <v>-0.96999999999999886</v>
      </c>
      <c r="AF89" s="160">
        <f t="shared" si="32"/>
        <v>-0.97999999999999687</v>
      </c>
      <c r="AG89" s="160">
        <f t="shared" si="32"/>
        <v>-1.6400000000000006</v>
      </c>
      <c r="AH89" s="160">
        <f t="shared" si="32"/>
        <v>1.779999999999994</v>
      </c>
      <c r="AI89" s="160">
        <f t="shared" si="32"/>
        <v>-0.57999999999999829</v>
      </c>
      <c r="AJ89" s="160">
        <f t="shared" si="32"/>
        <v>-0.35999999999999943</v>
      </c>
      <c r="AK89" s="160">
        <f t="shared" si="32"/>
        <v>-0.46999999999999886</v>
      </c>
      <c r="AL89" s="160">
        <f t="shared" si="32"/>
        <v>-1.8800000000000026</v>
      </c>
    </row>
    <row r="90" spans="1:38" x14ac:dyDescent="0.2">
      <c r="A90" s="81">
        <v>374844099183101</v>
      </c>
      <c r="B90" s="81" t="s">
        <v>119</v>
      </c>
      <c r="C90" s="86">
        <v>43.16</v>
      </c>
      <c r="D90" s="86">
        <v>43.89</v>
      </c>
      <c r="E90" s="86">
        <v>42.83</v>
      </c>
      <c r="F90" s="86">
        <v>42.15</v>
      </c>
      <c r="G90" s="86">
        <v>43.34</v>
      </c>
      <c r="H90" s="86">
        <v>43.31</v>
      </c>
      <c r="I90" s="86">
        <v>43.56</v>
      </c>
      <c r="J90" s="86">
        <v>47.71</v>
      </c>
      <c r="K90" s="86">
        <v>47.03</v>
      </c>
      <c r="L90" s="86">
        <v>47.43</v>
      </c>
      <c r="M90" s="86">
        <v>48.98</v>
      </c>
      <c r="N90" s="86">
        <v>44.25</v>
      </c>
      <c r="O90" s="86">
        <v>50.55</v>
      </c>
      <c r="P90" s="86">
        <v>49.77</v>
      </c>
      <c r="Q90" s="87">
        <v>50.24</v>
      </c>
      <c r="R90" s="87">
        <v>50.51</v>
      </c>
      <c r="S90" s="87"/>
      <c r="T90" s="87"/>
      <c r="V90" s="160">
        <f t="shared" si="33"/>
        <v>-0.73000000000000398</v>
      </c>
      <c r="W90" s="160">
        <f t="shared" si="32"/>
        <v>1.0600000000000023</v>
      </c>
      <c r="X90" s="160">
        <f t="shared" si="32"/>
        <v>0.67999999999999972</v>
      </c>
      <c r="Y90" s="160">
        <f t="shared" si="32"/>
        <v>-1.1900000000000048</v>
      </c>
      <c r="Z90" s="160">
        <f t="shared" si="32"/>
        <v>3.0000000000001137E-2</v>
      </c>
      <c r="AA90" s="160">
        <f t="shared" si="32"/>
        <v>-0.25</v>
      </c>
      <c r="AB90" s="160">
        <f t="shared" si="32"/>
        <v>-4.1499999999999986</v>
      </c>
      <c r="AC90" s="160">
        <f t="shared" si="32"/>
        <v>0.67999999999999972</v>
      </c>
      <c r="AD90" s="160">
        <f t="shared" si="32"/>
        <v>-0.39999999999999858</v>
      </c>
      <c r="AE90" s="160">
        <f t="shared" si="32"/>
        <v>-1.5499999999999972</v>
      </c>
      <c r="AF90" s="160">
        <f t="shared" si="32"/>
        <v>4.7299999999999969</v>
      </c>
      <c r="AG90" s="160">
        <f t="shared" si="32"/>
        <v>-6.2999999999999972</v>
      </c>
      <c r="AH90" s="160">
        <f t="shared" si="32"/>
        <v>0.77999999999999403</v>
      </c>
      <c r="AI90" s="160">
        <f t="shared" si="32"/>
        <v>-0.46999999999999886</v>
      </c>
      <c r="AJ90" s="160">
        <f t="shared" si="32"/>
        <v>-0.26999999999999602</v>
      </c>
      <c r="AK90" s="160"/>
      <c r="AL90" s="160"/>
    </row>
    <row r="91" spans="1:38" x14ac:dyDescent="0.2">
      <c r="A91" s="81">
        <v>374844099183102</v>
      </c>
      <c r="B91" s="81" t="s">
        <v>120</v>
      </c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7"/>
      <c r="R91" s="87"/>
      <c r="S91" s="87">
        <v>51.72</v>
      </c>
      <c r="T91" s="87">
        <v>53.17</v>
      </c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>
        <f t="shared" si="32"/>
        <v>-1.4500000000000028</v>
      </c>
    </row>
    <row r="92" spans="1:38" x14ac:dyDescent="0.2">
      <c r="A92" s="81">
        <v>374637099163101</v>
      </c>
      <c r="B92" s="81" t="s">
        <v>121</v>
      </c>
      <c r="C92" s="86">
        <v>37.299999999999997</v>
      </c>
      <c r="D92" s="86">
        <v>37.08</v>
      </c>
      <c r="E92" s="86">
        <v>36.15</v>
      </c>
      <c r="F92" s="86">
        <v>35.270000000000003</v>
      </c>
      <c r="G92" s="86">
        <v>35.840000000000003</v>
      </c>
      <c r="H92" s="86">
        <v>36.369999999999997</v>
      </c>
      <c r="I92" s="86">
        <v>36.880000000000003</v>
      </c>
      <c r="J92" s="86">
        <v>38.01</v>
      </c>
      <c r="K92" s="86">
        <v>39.729999999999997</v>
      </c>
      <c r="L92" s="86">
        <v>41.4</v>
      </c>
      <c r="M92" s="86">
        <v>42.57</v>
      </c>
      <c r="N92" s="86">
        <v>43.54</v>
      </c>
      <c r="O92" s="86">
        <v>44.88</v>
      </c>
      <c r="P92" s="86">
        <v>44.18</v>
      </c>
      <c r="Q92" s="87">
        <v>44.47</v>
      </c>
      <c r="R92" s="87">
        <v>44.37</v>
      </c>
      <c r="S92" s="87">
        <v>44.51</v>
      </c>
      <c r="T92" s="87">
        <v>46.04</v>
      </c>
      <c r="V92" s="160">
        <f t="shared" si="33"/>
        <v>0.21999999999999886</v>
      </c>
      <c r="W92" s="160">
        <f t="shared" si="32"/>
        <v>0.92999999999999972</v>
      </c>
      <c r="X92" s="160">
        <f t="shared" si="32"/>
        <v>0.87999999999999545</v>
      </c>
      <c r="Y92" s="160">
        <f t="shared" si="32"/>
        <v>-0.57000000000000028</v>
      </c>
      <c r="Z92" s="160">
        <f t="shared" si="32"/>
        <v>-0.52999999999999403</v>
      </c>
      <c r="AA92" s="160">
        <f t="shared" si="32"/>
        <v>-0.51000000000000512</v>
      </c>
      <c r="AB92" s="160">
        <f t="shared" si="32"/>
        <v>-1.1299999999999955</v>
      </c>
      <c r="AC92" s="160">
        <f t="shared" si="32"/>
        <v>-1.7199999999999989</v>
      </c>
      <c r="AD92" s="160">
        <f t="shared" si="32"/>
        <v>-1.6700000000000017</v>
      </c>
      <c r="AE92" s="160">
        <f t="shared" si="32"/>
        <v>-1.1700000000000017</v>
      </c>
      <c r="AF92" s="160">
        <f t="shared" si="32"/>
        <v>-0.96999999999999886</v>
      </c>
      <c r="AG92" s="160">
        <f t="shared" si="32"/>
        <v>-1.3400000000000034</v>
      </c>
      <c r="AH92" s="160">
        <f t="shared" si="32"/>
        <v>0.70000000000000284</v>
      </c>
      <c r="AI92" s="160">
        <f t="shared" si="32"/>
        <v>-0.28999999999999915</v>
      </c>
      <c r="AJ92" s="160">
        <f t="shared" si="32"/>
        <v>0.10000000000000142</v>
      </c>
      <c r="AK92" s="160">
        <f t="shared" si="32"/>
        <v>-0.14000000000000057</v>
      </c>
      <c r="AL92" s="160">
        <f t="shared" si="32"/>
        <v>-1.5300000000000011</v>
      </c>
    </row>
    <row r="93" spans="1:38" x14ac:dyDescent="0.2">
      <c r="A93" s="81">
        <v>374434099133401</v>
      </c>
      <c r="B93" s="81" t="s">
        <v>122</v>
      </c>
      <c r="C93" s="89">
        <v>56.12</v>
      </c>
      <c r="D93" s="89">
        <v>47.84</v>
      </c>
      <c r="E93" s="89">
        <v>47.2</v>
      </c>
      <c r="F93" s="89">
        <v>44.2</v>
      </c>
      <c r="G93" s="89">
        <v>44.47</v>
      </c>
      <c r="H93" s="89">
        <v>45.27</v>
      </c>
      <c r="I93" s="89">
        <v>45.98</v>
      </c>
      <c r="J93" s="89">
        <v>47.36</v>
      </c>
      <c r="K93" s="89">
        <v>49.6</v>
      </c>
      <c r="L93" s="89">
        <v>51.38</v>
      </c>
      <c r="M93" s="89">
        <v>48.8</v>
      </c>
      <c r="N93" s="89">
        <v>54.54</v>
      </c>
      <c r="O93" s="89">
        <v>60.07</v>
      </c>
      <c r="P93" s="89">
        <v>53.64</v>
      </c>
      <c r="Q93" s="89">
        <v>53.97</v>
      </c>
      <c r="R93" s="89">
        <v>53.71</v>
      </c>
      <c r="S93" s="89">
        <v>54.11</v>
      </c>
      <c r="T93" s="89">
        <v>56.84</v>
      </c>
      <c r="V93" s="160">
        <f t="shared" si="33"/>
        <v>8.279999999999994</v>
      </c>
      <c r="W93" s="160">
        <f t="shared" si="32"/>
        <v>0.64000000000000057</v>
      </c>
      <c r="X93" s="160">
        <f t="shared" si="32"/>
        <v>3</v>
      </c>
      <c r="Y93" s="160">
        <f t="shared" si="32"/>
        <v>-0.26999999999999602</v>
      </c>
      <c r="Z93" s="160">
        <f t="shared" si="32"/>
        <v>-0.80000000000000426</v>
      </c>
      <c r="AA93" s="160">
        <f t="shared" si="32"/>
        <v>-0.70999999999999375</v>
      </c>
      <c r="AB93" s="160">
        <f t="shared" si="32"/>
        <v>-1.3800000000000026</v>
      </c>
      <c r="AC93" s="160">
        <f t="shared" si="32"/>
        <v>-2.240000000000002</v>
      </c>
      <c r="AD93" s="160">
        <f t="shared" si="32"/>
        <v>-1.7800000000000011</v>
      </c>
      <c r="AE93" s="160">
        <f t="shared" si="32"/>
        <v>2.5800000000000054</v>
      </c>
      <c r="AF93" s="160">
        <f t="shared" si="32"/>
        <v>-5.740000000000002</v>
      </c>
      <c r="AG93" s="160">
        <f t="shared" si="32"/>
        <v>-5.5300000000000011</v>
      </c>
      <c r="AH93" s="160">
        <f t="shared" si="32"/>
        <v>6.43</v>
      </c>
      <c r="AI93" s="160">
        <f t="shared" si="32"/>
        <v>-0.32999999999999829</v>
      </c>
      <c r="AJ93" s="160">
        <f t="shared" si="32"/>
        <v>0.25999999999999801</v>
      </c>
      <c r="AK93" s="160">
        <f t="shared" si="32"/>
        <v>-0.39999999999999858</v>
      </c>
      <c r="AL93" s="160">
        <f t="shared" si="32"/>
        <v>-2.730000000000004</v>
      </c>
    </row>
    <row r="94" spans="1:38" x14ac:dyDescent="0.2">
      <c r="A94" s="81">
        <v>375826099022201</v>
      </c>
      <c r="B94" s="81" t="s">
        <v>123</v>
      </c>
      <c r="C94" s="86">
        <v>28.9</v>
      </c>
      <c r="D94" s="86">
        <v>26.08</v>
      </c>
      <c r="E94" s="86">
        <v>22.28</v>
      </c>
      <c r="F94" s="86">
        <v>21.16</v>
      </c>
      <c r="G94" s="86">
        <v>21.03</v>
      </c>
      <c r="H94" s="86">
        <v>21.92</v>
      </c>
      <c r="I94" s="86">
        <v>22</v>
      </c>
      <c r="J94" s="86">
        <v>22.26</v>
      </c>
      <c r="K94" s="86">
        <v>26.4</v>
      </c>
      <c r="L94" s="86">
        <v>29.04</v>
      </c>
      <c r="M94" s="86">
        <v>29.23</v>
      </c>
      <c r="N94" s="86">
        <v>29.34</v>
      </c>
      <c r="O94" s="86">
        <v>31.69</v>
      </c>
      <c r="P94" s="86">
        <v>25.92</v>
      </c>
      <c r="Q94" s="87">
        <v>24.07</v>
      </c>
      <c r="R94" s="87">
        <v>22.63</v>
      </c>
      <c r="S94" s="87">
        <v>23.08</v>
      </c>
      <c r="T94" s="87">
        <v>27.12</v>
      </c>
      <c r="V94" s="160">
        <f t="shared" si="33"/>
        <v>2.8200000000000003</v>
      </c>
      <c r="W94" s="160">
        <f t="shared" si="32"/>
        <v>3.7999999999999972</v>
      </c>
      <c r="X94" s="160">
        <f t="shared" si="32"/>
        <v>1.120000000000001</v>
      </c>
      <c r="Y94" s="160">
        <f t="shared" si="32"/>
        <v>0.12999999999999901</v>
      </c>
      <c r="Z94" s="160">
        <f t="shared" si="32"/>
        <v>-0.89000000000000057</v>
      </c>
      <c r="AA94" s="160">
        <f t="shared" si="32"/>
        <v>-7.9999999999998295E-2</v>
      </c>
      <c r="AB94" s="160">
        <f t="shared" si="32"/>
        <v>-0.26000000000000156</v>
      </c>
      <c r="AC94" s="160">
        <f t="shared" si="32"/>
        <v>-4.139999999999997</v>
      </c>
      <c r="AD94" s="160">
        <f t="shared" si="32"/>
        <v>-2.6400000000000006</v>
      </c>
      <c r="AE94" s="160">
        <f t="shared" si="32"/>
        <v>-0.19000000000000128</v>
      </c>
      <c r="AF94" s="160">
        <f t="shared" si="32"/>
        <v>-0.10999999999999943</v>
      </c>
      <c r="AG94" s="160">
        <f t="shared" si="32"/>
        <v>-2.3500000000000014</v>
      </c>
      <c r="AH94" s="160">
        <f t="shared" si="32"/>
        <v>5.77</v>
      </c>
      <c r="AI94" s="160">
        <f t="shared" si="32"/>
        <v>1.8500000000000014</v>
      </c>
      <c r="AJ94" s="160">
        <f t="shared" si="32"/>
        <v>1.4400000000000013</v>
      </c>
      <c r="AK94" s="160">
        <f t="shared" si="32"/>
        <v>-0.44999999999999929</v>
      </c>
      <c r="AL94" s="160">
        <f t="shared" si="32"/>
        <v>-4.0400000000000027</v>
      </c>
    </row>
    <row r="95" spans="1:38" x14ac:dyDescent="0.2">
      <c r="A95" s="81">
        <v>375733099034401</v>
      </c>
      <c r="B95" s="81" t="s">
        <v>124</v>
      </c>
      <c r="C95" s="90">
        <v>25.05</v>
      </c>
      <c r="D95" s="90">
        <v>22.64</v>
      </c>
      <c r="E95" s="90">
        <v>18.38</v>
      </c>
      <c r="F95" s="90">
        <v>17.420000000000002</v>
      </c>
      <c r="G95" s="90">
        <v>24.4</v>
      </c>
      <c r="H95" s="90">
        <v>17.649999999999999</v>
      </c>
      <c r="I95" s="90">
        <v>17.809999999999999</v>
      </c>
      <c r="J95" s="90">
        <v>19.13</v>
      </c>
      <c r="K95" s="90">
        <v>23.66</v>
      </c>
      <c r="L95" s="90">
        <v>27.05</v>
      </c>
      <c r="M95" s="90">
        <v>26.4</v>
      </c>
      <c r="N95" s="90">
        <v>26.27</v>
      </c>
      <c r="O95" s="90">
        <v>26.95</v>
      </c>
      <c r="P95" s="90">
        <v>23.2</v>
      </c>
      <c r="Q95" s="90">
        <v>20.62</v>
      </c>
      <c r="R95" s="90">
        <v>20.8</v>
      </c>
      <c r="S95" s="90">
        <v>20.02</v>
      </c>
      <c r="T95" s="90">
        <v>25.06</v>
      </c>
      <c r="V95" s="160">
        <f t="shared" si="33"/>
        <v>2.41</v>
      </c>
      <c r="W95" s="160">
        <f t="shared" si="32"/>
        <v>4.2600000000000016</v>
      </c>
      <c r="X95" s="160">
        <f t="shared" si="32"/>
        <v>0.9599999999999973</v>
      </c>
      <c r="Y95" s="160">
        <f t="shared" si="32"/>
        <v>-6.9799999999999969</v>
      </c>
      <c r="Z95" s="160">
        <f t="shared" si="32"/>
        <v>6.75</v>
      </c>
      <c r="AA95" s="160">
        <f t="shared" si="32"/>
        <v>-0.16000000000000014</v>
      </c>
      <c r="AB95" s="160">
        <f t="shared" si="32"/>
        <v>-1.3200000000000003</v>
      </c>
      <c r="AC95" s="160">
        <f t="shared" si="32"/>
        <v>-4.5300000000000011</v>
      </c>
      <c r="AD95" s="160">
        <f t="shared" si="32"/>
        <v>-3.3900000000000006</v>
      </c>
      <c r="AE95" s="160">
        <f t="shared" si="32"/>
        <v>0.65000000000000213</v>
      </c>
      <c r="AF95" s="160">
        <f t="shared" si="32"/>
        <v>0.12999999999999901</v>
      </c>
      <c r="AG95" s="160">
        <f t="shared" si="32"/>
        <v>-0.67999999999999972</v>
      </c>
      <c r="AH95" s="160">
        <f t="shared" si="32"/>
        <v>3.75</v>
      </c>
      <c r="AI95" s="160">
        <f t="shared" si="32"/>
        <v>2.5799999999999983</v>
      </c>
      <c r="AJ95" s="160">
        <f t="shared" si="32"/>
        <v>-0.17999999999999972</v>
      </c>
      <c r="AK95" s="160">
        <f t="shared" si="32"/>
        <v>0.78000000000000114</v>
      </c>
      <c r="AL95" s="160">
        <f t="shared" si="32"/>
        <v>-5.0399999999999991</v>
      </c>
    </row>
    <row r="96" spans="1:38" x14ac:dyDescent="0.2">
      <c r="A96" s="81">
        <v>375436099032701</v>
      </c>
      <c r="B96" s="81" t="s">
        <v>125</v>
      </c>
      <c r="C96" s="91">
        <v>26.7</v>
      </c>
      <c r="D96" s="91">
        <v>23.45</v>
      </c>
      <c r="E96" s="91">
        <v>19.57</v>
      </c>
      <c r="F96" s="91">
        <v>16.21</v>
      </c>
      <c r="G96" s="91">
        <v>15.39</v>
      </c>
      <c r="H96" s="91">
        <v>17.86</v>
      </c>
      <c r="I96" s="91">
        <v>17.100000000000001</v>
      </c>
      <c r="J96" s="91">
        <v>21.47</v>
      </c>
      <c r="K96" s="91">
        <v>24.96</v>
      </c>
      <c r="L96" s="91">
        <v>27.83</v>
      </c>
      <c r="M96" s="91">
        <v>27.89</v>
      </c>
      <c r="N96" s="91">
        <v>27.33</v>
      </c>
      <c r="O96" s="91">
        <v>29.41</v>
      </c>
      <c r="P96" s="91">
        <v>24.9</v>
      </c>
      <c r="Q96" s="92">
        <v>24.38</v>
      </c>
      <c r="R96" s="92">
        <v>22.44</v>
      </c>
      <c r="S96" s="92">
        <v>21.47</v>
      </c>
      <c r="T96" s="92">
        <v>25.55</v>
      </c>
      <c r="V96" s="160">
        <f t="shared" si="33"/>
        <v>3.25</v>
      </c>
      <c r="W96" s="160">
        <f t="shared" si="32"/>
        <v>3.879999999999999</v>
      </c>
      <c r="X96" s="160">
        <f t="shared" si="32"/>
        <v>3.3599999999999994</v>
      </c>
      <c r="Y96" s="160">
        <f t="shared" si="32"/>
        <v>0.82000000000000028</v>
      </c>
      <c r="Z96" s="160">
        <f t="shared" si="32"/>
        <v>-2.4699999999999989</v>
      </c>
      <c r="AA96" s="160">
        <f t="shared" si="32"/>
        <v>0.75999999999999801</v>
      </c>
      <c r="AB96" s="160">
        <f t="shared" si="32"/>
        <v>-4.3699999999999974</v>
      </c>
      <c r="AC96" s="160">
        <f t="shared" si="32"/>
        <v>-3.490000000000002</v>
      </c>
      <c r="AD96" s="160">
        <f t="shared" si="32"/>
        <v>-2.8699999999999974</v>
      </c>
      <c r="AE96" s="160">
        <f t="shared" si="32"/>
        <v>-6.0000000000002274E-2</v>
      </c>
      <c r="AF96" s="160">
        <f t="shared" si="32"/>
        <v>0.56000000000000227</v>
      </c>
      <c r="AG96" s="160">
        <f t="shared" si="32"/>
        <v>-2.0800000000000018</v>
      </c>
      <c r="AH96" s="160">
        <f t="shared" si="32"/>
        <v>4.5100000000000016</v>
      </c>
      <c r="AI96" s="160">
        <f t="shared" si="32"/>
        <v>0.51999999999999957</v>
      </c>
      <c r="AJ96" s="160">
        <f t="shared" si="32"/>
        <v>1.9399999999999977</v>
      </c>
      <c r="AK96" s="160">
        <f t="shared" si="32"/>
        <v>0.97000000000000242</v>
      </c>
      <c r="AL96" s="160">
        <f t="shared" si="32"/>
        <v>-4.0800000000000018</v>
      </c>
    </row>
    <row r="97" spans="1:38" x14ac:dyDescent="0.2">
      <c r="A97" s="81">
        <v>375211099012402</v>
      </c>
      <c r="B97" s="81" t="s">
        <v>126</v>
      </c>
      <c r="C97" s="86">
        <v>19.55</v>
      </c>
      <c r="D97" s="86">
        <v>16.559999999999999</v>
      </c>
      <c r="E97" s="86">
        <v>10.46</v>
      </c>
      <c r="F97" s="86">
        <v>8.49</v>
      </c>
      <c r="G97" s="86">
        <v>12.27</v>
      </c>
      <c r="H97" s="86">
        <v>14.18</v>
      </c>
      <c r="I97" s="86">
        <v>14.09</v>
      </c>
      <c r="J97" s="86">
        <v>16.78</v>
      </c>
      <c r="K97" s="86">
        <v>19.440000000000001</v>
      </c>
      <c r="L97" s="86">
        <v>21.46</v>
      </c>
      <c r="M97" s="86">
        <v>21</v>
      </c>
      <c r="N97" s="86">
        <v>20.48</v>
      </c>
      <c r="O97" s="86">
        <v>23.2</v>
      </c>
      <c r="P97" s="86">
        <v>17.850000000000001</v>
      </c>
      <c r="Q97" s="87">
        <v>15.91</v>
      </c>
      <c r="R97" s="87">
        <v>15.49</v>
      </c>
      <c r="S97" s="87">
        <v>14.08</v>
      </c>
      <c r="T97" s="87">
        <v>19.61</v>
      </c>
      <c r="V97" s="160">
        <f t="shared" si="33"/>
        <v>2.990000000000002</v>
      </c>
      <c r="W97" s="160">
        <f t="shared" si="32"/>
        <v>6.0999999999999979</v>
      </c>
      <c r="X97" s="160">
        <f t="shared" si="32"/>
        <v>1.9700000000000006</v>
      </c>
      <c r="Y97" s="160">
        <f t="shared" si="32"/>
        <v>-3.7799999999999994</v>
      </c>
      <c r="Z97" s="160">
        <f t="shared" si="32"/>
        <v>-1.9100000000000001</v>
      </c>
      <c r="AA97" s="160">
        <f t="shared" si="32"/>
        <v>8.9999999999999858E-2</v>
      </c>
      <c r="AB97" s="160">
        <f t="shared" si="32"/>
        <v>-2.6900000000000013</v>
      </c>
      <c r="AC97" s="160">
        <f t="shared" si="32"/>
        <v>-2.66</v>
      </c>
      <c r="AD97" s="160">
        <f t="shared" si="32"/>
        <v>-2.0199999999999996</v>
      </c>
      <c r="AE97" s="160">
        <f t="shared" si="32"/>
        <v>0.46000000000000085</v>
      </c>
      <c r="AF97" s="160">
        <f t="shared" si="32"/>
        <v>0.51999999999999957</v>
      </c>
      <c r="AG97" s="160">
        <f t="shared" si="32"/>
        <v>-2.7199999999999989</v>
      </c>
      <c r="AH97" s="160">
        <f t="shared" si="32"/>
        <v>5.3499999999999979</v>
      </c>
      <c r="AI97" s="160">
        <f t="shared" si="32"/>
        <v>1.9400000000000013</v>
      </c>
      <c r="AJ97" s="160">
        <f t="shared" si="32"/>
        <v>0.41999999999999993</v>
      </c>
      <c r="AK97" s="160">
        <f t="shared" si="32"/>
        <v>1.4100000000000001</v>
      </c>
      <c r="AL97" s="160">
        <f t="shared" si="32"/>
        <v>-5.5299999999999994</v>
      </c>
    </row>
    <row r="98" spans="1:38" x14ac:dyDescent="0.2">
      <c r="A98" s="81">
        <v>375059099034201</v>
      </c>
      <c r="B98" s="81" t="s">
        <v>127</v>
      </c>
      <c r="C98" s="86"/>
      <c r="D98" s="86">
        <v>15.9</v>
      </c>
      <c r="E98" s="86">
        <v>12.45</v>
      </c>
      <c r="F98" s="86">
        <v>8.93</v>
      </c>
      <c r="G98" s="86">
        <v>11.47</v>
      </c>
      <c r="H98" s="86">
        <v>14.7</v>
      </c>
      <c r="I98" s="86">
        <v>12.2</v>
      </c>
      <c r="J98" s="86">
        <v>13.73</v>
      </c>
      <c r="K98" s="86">
        <v>18.350000000000001</v>
      </c>
      <c r="L98" s="86">
        <v>18.93</v>
      </c>
      <c r="M98" s="86">
        <v>18.7</v>
      </c>
      <c r="N98" s="86">
        <v>18.88</v>
      </c>
      <c r="O98" s="86">
        <v>21.75</v>
      </c>
      <c r="P98" s="86">
        <v>16.239999999999998</v>
      </c>
      <c r="Q98" s="87">
        <v>15.21</v>
      </c>
      <c r="R98" s="87">
        <v>14.57</v>
      </c>
      <c r="S98" s="87">
        <v>12.92</v>
      </c>
      <c r="T98" s="87">
        <v>17.670000000000002</v>
      </c>
      <c r="V98" s="160"/>
      <c r="W98" s="160">
        <f t="shared" si="32"/>
        <v>3.4500000000000011</v>
      </c>
      <c r="X98" s="160">
        <f t="shared" si="32"/>
        <v>3.5199999999999996</v>
      </c>
      <c r="Y98" s="160">
        <f t="shared" si="32"/>
        <v>-2.5400000000000009</v>
      </c>
      <c r="Z98" s="160">
        <f t="shared" si="32"/>
        <v>-3.2299999999999986</v>
      </c>
      <c r="AA98" s="160">
        <f t="shared" si="32"/>
        <v>2.5</v>
      </c>
      <c r="AB98" s="160">
        <f t="shared" si="32"/>
        <v>-1.5300000000000011</v>
      </c>
      <c r="AC98" s="160">
        <f t="shared" si="32"/>
        <v>-4.620000000000001</v>
      </c>
      <c r="AD98" s="160">
        <f t="shared" si="32"/>
        <v>-0.57999999999999829</v>
      </c>
      <c r="AE98" s="160">
        <f t="shared" si="32"/>
        <v>0.23000000000000043</v>
      </c>
      <c r="AF98" s="160">
        <f t="shared" si="32"/>
        <v>-0.17999999999999972</v>
      </c>
      <c r="AG98" s="160">
        <f t="shared" si="32"/>
        <v>-2.870000000000001</v>
      </c>
      <c r="AH98" s="160">
        <f t="shared" si="32"/>
        <v>5.5100000000000016</v>
      </c>
      <c r="AI98" s="160">
        <f t="shared" si="32"/>
        <v>1.0299999999999976</v>
      </c>
      <c r="AJ98" s="160">
        <f t="shared" si="32"/>
        <v>0.64000000000000057</v>
      </c>
      <c r="AK98" s="160">
        <f t="shared" si="32"/>
        <v>1.6500000000000004</v>
      </c>
      <c r="AL98" s="160">
        <f t="shared" ref="AL98:AL136" si="34">S98-T98</f>
        <v>-4.7500000000000018</v>
      </c>
    </row>
    <row r="99" spans="1:38" x14ac:dyDescent="0.2">
      <c r="A99" s="81">
        <v>375233099084801</v>
      </c>
      <c r="B99" s="81" t="s">
        <v>128</v>
      </c>
      <c r="C99" s="93">
        <v>30.09</v>
      </c>
      <c r="D99" s="93">
        <v>29.03</v>
      </c>
      <c r="E99" s="93">
        <v>26.63</v>
      </c>
      <c r="F99" s="93">
        <v>24.59</v>
      </c>
      <c r="G99" s="93">
        <v>24.94</v>
      </c>
      <c r="H99" s="93">
        <v>24.99</v>
      </c>
      <c r="I99" s="93">
        <v>25.74</v>
      </c>
      <c r="J99" s="93">
        <v>27.3</v>
      </c>
      <c r="K99" s="93">
        <v>29.9</v>
      </c>
      <c r="L99" s="93">
        <v>32.65</v>
      </c>
      <c r="M99" s="93">
        <v>32.76</v>
      </c>
      <c r="N99" s="93">
        <v>32.92</v>
      </c>
      <c r="O99" s="93">
        <v>35.58</v>
      </c>
      <c r="P99" s="93">
        <v>31.3</v>
      </c>
      <c r="Q99" s="93">
        <v>30.23</v>
      </c>
      <c r="R99" s="93">
        <v>32.83</v>
      </c>
      <c r="S99" s="93">
        <v>31.03</v>
      </c>
      <c r="T99" s="93">
        <v>34.1</v>
      </c>
      <c r="V99" s="160">
        <f t="shared" si="33"/>
        <v>1.0599999999999987</v>
      </c>
      <c r="W99" s="160">
        <f t="shared" ref="W99:W135" si="35">D99-E99</f>
        <v>2.4000000000000021</v>
      </c>
      <c r="X99" s="160">
        <f t="shared" ref="X99:X135" si="36">E99-F99</f>
        <v>2.0399999999999991</v>
      </c>
      <c r="Y99" s="160">
        <f t="shared" ref="Y99:Y135" si="37">F99-G99</f>
        <v>-0.35000000000000142</v>
      </c>
      <c r="Z99" s="160">
        <f t="shared" ref="Z99:Z135" si="38">G99-H99</f>
        <v>-4.9999999999997158E-2</v>
      </c>
      <c r="AA99" s="160">
        <f t="shared" ref="AA99:AA135" si="39">H99-I99</f>
        <v>-0.75</v>
      </c>
      <c r="AB99" s="160">
        <f t="shared" ref="AB99:AB136" si="40">I99-J99</f>
        <v>-1.5600000000000023</v>
      </c>
      <c r="AC99" s="160">
        <f t="shared" ref="AC99:AC136" si="41">J99-K99</f>
        <v>-2.5999999999999979</v>
      </c>
      <c r="AD99" s="160">
        <f t="shared" ref="AD99:AD136" si="42">K99-L99</f>
        <v>-2.75</v>
      </c>
      <c r="AE99" s="160">
        <f t="shared" ref="AE99:AE136" si="43">L99-M99</f>
        <v>-0.10999999999999943</v>
      </c>
      <c r="AF99" s="160">
        <f t="shared" ref="AF99:AF136" si="44">M99-N99</f>
        <v>-0.16000000000000369</v>
      </c>
      <c r="AG99" s="160">
        <f t="shared" ref="AG99:AG136" si="45">N99-O99</f>
        <v>-2.6599999999999966</v>
      </c>
      <c r="AH99" s="160">
        <f t="shared" ref="AH99:AH136" si="46">O99-P99</f>
        <v>4.2799999999999976</v>
      </c>
      <c r="AI99" s="160">
        <f t="shared" ref="AI99:AI136" si="47">P99-Q99</f>
        <v>1.0700000000000003</v>
      </c>
      <c r="AJ99" s="160">
        <f t="shared" ref="AJ99:AJ136" si="48">Q99-R99</f>
        <v>-2.5999999999999979</v>
      </c>
      <c r="AK99" s="160">
        <f t="shared" ref="AK99:AK136" si="49">R99-S99</f>
        <v>1.7999999999999972</v>
      </c>
      <c r="AL99" s="160">
        <f t="shared" si="34"/>
        <v>-3.0700000000000003</v>
      </c>
    </row>
    <row r="100" spans="1:38" x14ac:dyDescent="0.2">
      <c r="A100" s="81">
        <v>375245099123501</v>
      </c>
      <c r="B100" s="81" t="s">
        <v>129</v>
      </c>
      <c r="C100" s="94">
        <v>34.880000000000003</v>
      </c>
      <c r="D100" s="94">
        <v>34.36</v>
      </c>
      <c r="E100" s="94">
        <v>33.18</v>
      </c>
      <c r="F100" s="94">
        <v>32.340000000000003</v>
      </c>
      <c r="G100" s="94">
        <v>33</v>
      </c>
      <c r="H100" s="94">
        <v>33.14</v>
      </c>
      <c r="I100" s="94">
        <v>33.74</v>
      </c>
      <c r="J100" s="94">
        <v>35.119999999999997</v>
      </c>
      <c r="K100" s="94">
        <v>37.22</v>
      </c>
      <c r="L100" s="94">
        <v>39.17</v>
      </c>
      <c r="M100" s="94">
        <v>39.28</v>
      </c>
      <c r="N100" s="94">
        <v>39.18</v>
      </c>
      <c r="O100" s="94">
        <v>41.51</v>
      </c>
      <c r="P100" s="94">
        <v>39.770000000000003</v>
      </c>
      <c r="Q100" s="94">
        <v>40.119999999999997</v>
      </c>
      <c r="R100" s="94">
        <v>40.380000000000003</v>
      </c>
      <c r="S100" s="94">
        <v>39.79</v>
      </c>
      <c r="T100" s="94">
        <v>42.85</v>
      </c>
      <c r="V100" s="160">
        <f t="shared" si="33"/>
        <v>0.52000000000000313</v>
      </c>
      <c r="W100" s="160">
        <f t="shared" si="35"/>
        <v>1.1799999999999997</v>
      </c>
      <c r="X100" s="160">
        <f t="shared" si="36"/>
        <v>0.83999999999999631</v>
      </c>
      <c r="Y100" s="160">
        <f t="shared" si="37"/>
        <v>-0.65999999999999659</v>
      </c>
      <c r="Z100" s="160">
        <f t="shared" si="38"/>
        <v>-0.14000000000000057</v>
      </c>
      <c r="AA100" s="160">
        <f t="shared" si="39"/>
        <v>-0.60000000000000142</v>
      </c>
      <c r="AB100" s="160">
        <f t="shared" si="40"/>
        <v>-1.3799999999999955</v>
      </c>
      <c r="AC100" s="160">
        <f t="shared" si="41"/>
        <v>-2.1000000000000014</v>
      </c>
      <c r="AD100" s="160">
        <f t="shared" si="42"/>
        <v>-1.9500000000000028</v>
      </c>
      <c r="AE100" s="160">
        <f t="shared" si="43"/>
        <v>-0.10999999999999943</v>
      </c>
      <c r="AF100" s="160">
        <f t="shared" si="44"/>
        <v>0.10000000000000142</v>
      </c>
      <c r="AG100" s="160">
        <f t="shared" si="45"/>
        <v>-2.3299999999999983</v>
      </c>
      <c r="AH100" s="160">
        <f t="shared" si="46"/>
        <v>1.7399999999999949</v>
      </c>
      <c r="AI100" s="160">
        <f t="shared" si="47"/>
        <v>-0.34999999999999432</v>
      </c>
      <c r="AJ100" s="160">
        <f t="shared" si="48"/>
        <v>-0.26000000000000512</v>
      </c>
      <c r="AK100" s="160">
        <f t="shared" si="49"/>
        <v>0.59000000000000341</v>
      </c>
      <c r="AL100" s="160">
        <f t="shared" si="34"/>
        <v>-3.0600000000000023</v>
      </c>
    </row>
    <row r="101" spans="1:38" x14ac:dyDescent="0.2">
      <c r="A101" s="81">
        <v>375008099141501</v>
      </c>
      <c r="B101" s="81" t="s">
        <v>130</v>
      </c>
      <c r="C101" s="95">
        <v>29.1</v>
      </c>
      <c r="D101" s="95">
        <v>29.06</v>
      </c>
      <c r="E101" s="95">
        <v>28.38</v>
      </c>
      <c r="F101" s="95">
        <v>27.49</v>
      </c>
      <c r="G101" s="95">
        <v>28.53</v>
      </c>
      <c r="H101" s="95">
        <v>29.03</v>
      </c>
      <c r="I101" s="95">
        <v>29.9</v>
      </c>
      <c r="J101" s="95"/>
      <c r="K101" s="95">
        <v>33.11</v>
      </c>
      <c r="L101" s="95">
        <v>35.11</v>
      </c>
      <c r="M101" s="95">
        <v>35.97</v>
      </c>
      <c r="N101" s="95">
        <v>36.78</v>
      </c>
      <c r="O101" s="95">
        <v>39</v>
      </c>
      <c r="P101" s="95">
        <v>36.94</v>
      </c>
      <c r="Q101" s="95">
        <v>37.549999999999997</v>
      </c>
      <c r="R101" s="95">
        <v>37.590000000000003</v>
      </c>
      <c r="S101" s="95">
        <v>37.14</v>
      </c>
      <c r="T101" s="95">
        <v>40.11</v>
      </c>
      <c r="V101" s="160">
        <f t="shared" si="33"/>
        <v>4.00000000000027E-2</v>
      </c>
      <c r="W101" s="160">
        <f t="shared" si="35"/>
        <v>0.67999999999999972</v>
      </c>
      <c r="X101" s="160">
        <f t="shared" si="36"/>
        <v>0.89000000000000057</v>
      </c>
      <c r="Y101" s="160">
        <f t="shared" si="37"/>
        <v>-1.0400000000000027</v>
      </c>
      <c r="Z101" s="160">
        <f t="shared" si="38"/>
        <v>-0.5</v>
      </c>
      <c r="AA101" s="160">
        <f t="shared" si="39"/>
        <v>-0.86999999999999744</v>
      </c>
      <c r="AB101" s="160"/>
      <c r="AC101" s="160"/>
      <c r="AD101" s="160">
        <f t="shared" si="42"/>
        <v>-2</v>
      </c>
      <c r="AE101" s="160">
        <f t="shared" si="43"/>
        <v>-0.85999999999999943</v>
      </c>
      <c r="AF101" s="160">
        <f t="shared" si="44"/>
        <v>-0.81000000000000227</v>
      </c>
      <c r="AG101" s="160">
        <f t="shared" si="45"/>
        <v>-2.2199999999999989</v>
      </c>
      <c r="AH101" s="160">
        <f t="shared" si="46"/>
        <v>2.0600000000000023</v>
      </c>
      <c r="AI101" s="160">
        <f t="shared" si="47"/>
        <v>-0.60999999999999943</v>
      </c>
      <c r="AJ101" s="160">
        <f t="shared" si="48"/>
        <v>-4.0000000000006253E-2</v>
      </c>
      <c r="AK101" s="160">
        <f t="shared" si="49"/>
        <v>0.45000000000000284</v>
      </c>
      <c r="AL101" s="160">
        <f t="shared" si="34"/>
        <v>-2.9699999999999989</v>
      </c>
    </row>
    <row r="102" spans="1:38" x14ac:dyDescent="0.2">
      <c r="A102" s="81">
        <v>375241099151201</v>
      </c>
      <c r="B102" s="81" t="s">
        <v>131</v>
      </c>
      <c r="C102" s="96">
        <v>42.13</v>
      </c>
      <c r="D102" s="96">
        <v>41.91</v>
      </c>
      <c r="E102" s="96">
        <v>40.97</v>
      </c>
      <c r="F102" s="96">
        <v>40.15</v>
      </c>
      <c r="G102" s="96">
        <v>40.909999999999997</v>
      </c>
      <c r="H102" s="96">
        <v>40.94</v>
      </c>
      <c r="I102" s="96">
        <v>40.76</v>
      </c>
      <c r="J102" s="96">
        <v>42.91</v>
      </c>
      <c r="K102" s="96">
        <v>45.01</v>
      </c>
      <c r="L102" s="96">
        <v>46.72</v>
      </c>
      <c r="M102" s="96">
        <v>46.81</v>
      </c>
      <c r="N102" s="96">
        <v>47.24</v>
      </c>
      <c r="O102" s="96">
        <v>49.55</v>
      </c>
      <c r="P102" s="96">
        <v>48.07</v>
      </c>
      <c r="Q102" s="96">
        <v>48.96</v>
      </c>
      <c r="R102" s="96">
        <v>49.97</v>
      </c>
      <c r="S102" s="96">
        <v>49.28</v>
      </c>
      <c r="T102" s="96">
        <v>51.91</v>
      </c>
      <c r="V102" s="160">
        <f t="shared" si="33"/>
        <v>0.22000000000000597</v>
      </c>
      <c r="W102" s="160">
        <f t="shared" si="35"/>
        <v>0.93999999999999773</v>
      </c>
      <c r="X102" s="160">
        <f t="shared" si="36"/>
        <v>0.82000000000000028</v>
      </c>
      <c r="Y102" s="160">
        <f t="shared" si="37"/>
        <v>-0.75999999999999801</v>
      </c>
      <c r="Z102" s="160">
        <f t="shared" si="38"/>
        <v>-3.0000000000001137E-2</v>
      </c>
      <c r="AA102" s="160">
        <f t="shared" si="39"/>
        <v>0.17999999999999972</v>
      </c>
      <c r="AB102" s="160">
        <f t="shared" si="40"/>
        <v>-2.1499999999999986</v>
      </c>
      <c r="AC102" s="160">
        <f t="shared" si="41"/>
        <v>-2.1000000000000014</v>
      </c>
      <c r="AD102" s="160">
        <f t="shared" si="42"/>
        <v>-1.7100000000000009</v>
      </c>
      <c r="AE102" s="160">
        <f t="shared" si="43"/>
        <v>-9.0000000000003411E-2</v>
      </c>
      <c r="AF102" s="160">
        <f t="shared" si="44"/>
        <v>-0.42999999999999972</v>
      </c>
      <c r="AG102" s="160">
        <f t="shared" si="45"/>
        <v>-2.3099999999999952</v>
      </c>
      <c r="AH102" s="160">
        <f t="shared" si="46"/>
        <v>1.4799999999999969</v>
      </c>
      <c r="AI102" s="160">
        <f t="shared" si="47"/>
        <v>-0.89000000000000057</v>
      </c>
      <c r="AJ102" s="160">
        <f t="shared" si="48"/>
        <v>-1.009999999999998</v>
      </c>
      <c r="AK102" s="160">
        <f t="shared" si="49"/>
        <v>0.68999999999999773</v>
      </c>
      <c r="AL102" s="160">
        <f t="shared" si="34"/>
        <v>-2.6299999999999955</v>
      </c>
    </row>
    <row r="103" spans="1:38" x14ac:dyDescent="0.2">
      <c r="A103" s="81">
        <v>374931099182901</v>
      </c>
      <c r="B103" s="81" t="s">
        <v>132</v>
      </c>
      <c r="C103" s="97">
        <v>37.65</v>
      </c>
      <c r="D103" s="97">
        <v>37.72</v>
      </c>
      <c r="E103" s="97">
        <v>37.07</v>
      </c>
      <c r="F103" s="97">
        <v>36.78</v>
      </c>
      <c r="G103" s="97">
        <v>37.83</v>
      </c>
      <c r="H103" s="97">
        <v>37.840000000000003</v>
      </c>
      <c r="I103" s="97">
        <v>38.08</v>
      </c>
      <c r="J103" s="97">
        <v>38.76</v>
      </c>
      <c r="K103" s="97">
        <v>40.07</v>
      </c>
      <c r="L103" s="97">
        <v>40.21</v>
      </c>
      <c r="M103" s="97">
        <v>40.98</v>
      </c>
      <c r="N103" s="97">
        <v>41.62</v>
      </c>
      <c r="O103" s="97">
        <v>43.37</v>
      </c>
      <c r="P103" s="97">
        <v>42.52</v>
      </c>
      <c r="Q103" s="97">
        <v>42.87</v>
      </c>
      <c r="R103" s="97">
        <v>43.08</v>
      </c>
      <c r="S103" s="97">
        <v>43.43</v>
      </c>
      <c r="T103" s="97">
        <v>45.15</v>
      </c>
      <c r="V103" s="160">
        <f t="shared" si="33"/>
        <v>-7.0000000000000284E-2</v>
      </c>
      <c r="W103" s="160">
        <f t="shared" si="35"/>
        <v>0.64999999999999858</v>
      </c>
      <c r="X103" s="160">
        <f t="shared" si="36"/>
        <v>0.28999999999999915</v>
      </c>
      <c r="Y103" s="160">
        <f t="shared" si="37"/>
        <v>-1.0499999999999972</v>
      </c>
      <c r="Z103" s="160">
        <f t="shared" si="38"/>
        <v>-1.0000000000005116E-2</v>
      </c>
      <c r="AA103" s="160">
        <f t="shared" si="39"/>
        <v>-0.23999999999999488</v>
      </c>
      <c r="AB103" s="160">
        <f t="shared" si="40"/>
        <v>-0.67999999999999972</v>
      </c>
      <c r="AC103" s="160">
        <f t="shared" si="41"/>
        <v>-1.3100000000000023</v>
      </c>
      <c r="AD103" s="160">
        <f t="shared" si="42"/>
        <v>-0.14000000000000057</v>
      </c>
      <c r="AE103" s="160">
        <f t="shared" si="43"/>
        <v>-0.76999999999999602</v>
      </c>
      <c r="AF103" s="160">
        <f t="shared" si="44"/>
        <v>-0.64000000000000057</v>
      </c>
      <c r="AG103" s="160">
        <f t="shared" si="45"/>
        <v>-1.75</v>
      </c>
      <c r="AH103" s="160">
        <f t="shared" si="46"/>
        <v>0.84999999999999432</v>
      </c>
      <c r="AI103" s="160">
        <f t="shared" si="47"/>
        <v>-0.34999999999999432</v>
      </c>
      <c r="AJ103" s="160">
        <f t="shared" si="48"/>
        <v>-0.21000000000000085</v>
      </c>
      <c r="AK103" s="160">
        <f t="shared" si="49"/>
        <v>-0.35000000000000142</v>
      </c>
      <c r="AL103" s="160">
        <f t="shared" si="34"/>
        <v>-1.7199999999999989</v>
      </c>
    </row>
    <row r="104" spans="1:38" x14ac:dyDescent="0.2">
      <c r="A104" s="81">
        <v>375032099222001</v>
      </c>
      <c r="B104" s="81" t="s">
        <v>133</v>
      </c>
      <c r="C104" s="98">
        <v>41.97</v>
      </c>
      <c r="D104" s="98">
        <v>41.38</v>
      </c>
      <c r="E104" s="98">
        <v>40.86</v>
      </c>
      <c r="F104" s="98">
        <v>39.92</v>
      </c>
      <c r="G104" s="98">
        <v>40.08</v>
      </c>
      <c r="H104" s="98">
        <v>39.44</v>
      </c>
      <c r="I104" s="98">
        <v>39.06</v>
      </c>
      <c r="J104" s="98">
        <v>42.02</v>
      </c>
      <c r="K104" s="98">
        <v>42.1</v>
      </c>
      <c r="L104" s="98">
        <v>42.67</v>
      </c>
      <c r="M104" s="98">
        <v>43.18</v>
      </c>
      <c r="N104" s="98">
        <v>43.43</v>
      </c>
      <c r="O104" s="98">
        <v>44.71</v>
      </c>
      <c r="P104" s="98">
        <v>41.15</v>
      </c>
      <c r="Q104" s="98">
        <v>41.93</v>
      </c>
      <c r="R104" s="98">
        <v>42.2</v>
      </c>
      <c r="S104" s="98">
        <v>42.67</v>
      </c>
      <c r="T104" s="98">
        <v>44.11</v>
      </c>
      <c r="V104" s="160">
        <f t="shared" si="33"/>
        <v>0.58999999999999631</v>
      </c>
      <c r="W104" s="160">
        <f t="shared" si="35"/>
        <v>0.52000000000000313</v>
      </c>
      <c r="X104" s="160">
        <f t="shared" si="36"/>
        <v>0.93999999999999773</v>
      </c>
      <c r="Y104" s="160">
        <f t="shared" si="37"/>
        <v>-0.15999999999999659</v>
      </c>
      <c r="Z104" s="160">
        <f t="shared" si="38"/>
        <v>0.64000000000000057</v>
      </c>
      <c r="AA104" s="160">
        <f t="shared" si="39"/>
        <v>0.37999999999999545</v>
      </c>
      <c r="AB104" s="160">
        <f t="shared" si="40"/>
        <v>-2.9600000000000009</v>
      </c>
      <c r="AC104" s="160">
        <f t="shared" si="41"/>
        <v>-7.9999999999998295E-2</v>
      </c>
      <c r="AD104" s="160">
        <f t="shared" si="42"/>
        <v>-0.57000000000000028</v>
      </c>
      <c r="AE104" s="160">
        <f t="shared" si="43"/>
        <v>-0.50999999999999801</v>
      </c>
      <c r="AF104" s="160">
        <f t="shared" si="44"/>
        <v>-0.25</v>
      </c>
      <c r="AG104" s="160">
        <f t="shared" si="45"/>
        <v>-1.2800000000000011</v>
      </c>
      <c r="AH104" s="160">
        <f t="shared" si="46"/>
        <v>3.5600000000000023</v>
      </c>
      <c r="AI104" s="160">
        <f t="shared" si="47"/>
        <v>-0.78000000000000114</v>
      </c>
      <c r="AJ104" s="160">
        <f t="shared" si="48"/>
        <v>-0.27000000000000313</v>
      </c>
      <c r="AK104" s="160">
        <f t="shared" si="49"/>
        <v>-0.46999999999999886</v>
      </c>
      <c r="AL104" s="160">
        <f t="shared" si="34"/>
        <v>-1.4399999999999977</v>
      </c>
    </row>
    <row r="105" spans="1:38" x14ac:dyDescent="0.2">
      <c r="A105" s="81">
        <v>374658099244301</v>
      </c>
      <c r="B105" s="81" t="s">
        <v>134</v>
      </c>
      <c r="C105" s="86">
        <v>42.83</v>
      </c>
      <c r="D105" s="86">
        <v>42.13</v>
      </c>
      <c r="E105" s="86">
        <v>41.31</v>
      </c>
      <c r="F105" s="86">
        <v>39.909999999999997</v>
      </c>
      <c r="G105" s="86">
        <v>40.33</v>
      </c>
      <c r="H105" s="86"/>
      <c r="I105" s="86">
        <v>39.83</v>
      </c>
      <c r="J105" s="86">
        <v>40.950000000000003</v>
      </c>
      <c r="K105" s="86"/>
      <c r="L105" s="86"/>
      <c r="M105" s="86"/>
      <c r="N105" s="86"/>
      <c r="O105" s="86"/>
      <c r="P105" s="86"/>
      <c r="S105" s="99"/>
      <c r="T105" s="99"/>
      <c r="V105" s="160">
        <f t="shared" si="33"/>
        <v>0.69999999999999574</v>
      </c>
      <c r="W105" s="160">
        <f t="shared" si="35"/>
        <v>0.82000000000000028</v>
      </c>
      <c r="X105" s="160">
        <f t="shared" si="36"/>
        <v>1.4000000000000057</v>
      </c>
      <c r="Y105" s="160">
        <f t="shared" si="37"/>
        <v>-0.42000000000000171</v>
      </c>
      <c r="Z105" s="160"/>
      <c r="AA105" s="160"/>
      <c r="AB105" s="160">
        <f t="shared" si="40"/>
        <v>-1.1200000000000045</v>
      </c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</row>
    <row r="106" spans="1:38" x14ac:dyDescent="0.2">
      <c r="A106" s="81">
        <v>374658099244302</v>
      </c>
      <c r="B106" s="81" t="s">
        <v>135</v>
      </c>
      <c r="C106" s="86"/>
      <c r="D106" s="86"/>
      <c r="E106" s="86"/>
      <c r="F106" s="86"/>
      <c r="G106" s="86"/>
      <c r="H106" s="86"/>
      <c r="I106" s="86"/>
      <c r="J106" s="86"/>
      <c r="K106" s="86">
        <v>42.79</v>
      </c>
      <c r="L106" s="86">
        <v>44.22</v>
      </c>
      <c r="M106" s="86">
        <v>44.95</v>
      </c>
      <c r="N106" s="86">
        <v>45.56</v>
      </c>
      <c r="O106" s="86">
        <v>46.95</v>
      </c>
      <c r="P106" s="86">
        <v>43.69</v>
      </c>
      <c r="Q106" s="3">
        <v>44.11</v>
      </c>
      <c r="R106" s="3">
        <v>44.45</v>
      </c>
      <c r="S106" s="99">
        <v>44.86</v>
      </c>
      <c r="T106" s="99">
        <v>47.05</v>
      </c>
      <c r="V106" s="160"/>
      <c r="W106" s="160"/>
      <c r="X106" s="160"/>
      <c r="Y106" s="160"/>
      <c r="Z106" s="160"/>
      <c r="AA106" s="160"/>
      <c r="AB106" s="160"/>
      <c r="AC106" s="160"/>
      <c r="AD106" s="160">
        <f t="shared" si="42"/>
        <v>-1.4299999999999997</v>
      </c>
      <c r="AE106" s="160">
        <f t="shared" si="43"/>
        <v>-0.73000000000000398</v>
      </c>
      <c r="AF106" s="160">
        <f t="shared" si="44"/>
        <v>-0.60999999999999943</v>
      </c>
      <c r="AG106" s="160">
        <f t="shared" si="45"/>
        <v>-1.3900000000000006</v>
      </c>
      <c r="AH106" s="160">
        <f t="shared" si="46"/>
        <v>3.2600000000000051</v>
      </c>
      <c r="AI106" s="160">
        <f t="shared" si="47"/>
        <v>-0.42000000000000171</v>
      </c>
      <c r="AJ106" s="160">
        <f t="shared" si="48"/>
        <v>-0.34000000000000341</v>
      </c>
      <c r="AK106" s="160">
        <f t="shared" si="49"/>
        <v>-0.40999999999999659</v>
      </c>
      <c r="AL106" s="160">
        <f t="shared" si="34"/>
        <v>-2.1899999999999977</v>
      </c>
    </row>
    <row r="107" spans="1:38" x14ac:dyDescent="0.2">
      <c r="A107" s="81">
        <v>374427099232901</v>
      </c>
      <c r="B107" s="81" t="s">
        <v>136</v>
      </c>
      <c r="C107" s="100">
        <v>45.05</v>
      </c>
      <c r="D107" s="100">
        <v>44.65</v>
      </c>
      <c r="E107" s="100">
        <v>43.25</v>
      </c>
      <c r="F107" s="100">
        <v>43.18</v>
      </c>
      <c r="G107" s="100">
        <v>44.03</v>
      </c>
      <c r="H107" s="100">
        <v>43.98</v>
      </c>
      <c r="I107" s="100">
        <v>43.86</v>
      </c>
      <c r="J107" s="100">
        <v>44.59</v>
      </c>
      <c r="K107" s="100">
        <v>45.89</v>
      </c>
      <c r="L107" s="100">
        <v>47.43</v>
      </c>
      <c r="M107" s="100">
        <v>48.64</v>
      </c>
      <c r="N107" s="100">
        <v>49.5</v>
      </c>
      <c r="O107" s="100">
        <v>50.85</v>
      </c>
      <c r="P107" s="100">
        <v>50.02</v>
      </c>
      <c r="Q107" s="100">
        <v>50.09</v>
      </c>
      <c r="R107" s="100">
        <v>50.44</v>
      </c>
      <c r="S107" s="100">
        <v>51.04</v>
      </c>
      <c r="T107" s="100">
        <v>52.44</v>
      </c>
      <c r="V107" s="160">
        <f t="shared" si="33"/>
        <v>0.39999999999999858</v>
      </c>
      <c r="W107" s="160">
        <f t="shared" si="35"/>
        <v>1.3999999999999986</v>
      </c>
      <c r="X107" s="160">
        <f t="shared" si="36"/>
        <v>7.0000000000000284E-2</v>
      </c>
      <c r="Y107" s="160">
        <f t="shared" si="37"/>
        <v>-0.85000000000000142</v>
      </c>
      <c r="Z107" s="160">
        <f t="shared" si="38"/>
        <v>5.0000000000004263E-2</v>
      </c>
      <c r="AA107" s="160">
        <f t="shared" si="39"/>
        <v>0.11999999999999744</v>
      </c>
      <c r="AB107" s="160">
        <f t="shared" si="40"/>
        <v>-0.73000000000000398</v>
      </c>
      <c r="AC107" s="160">
        <f t="shared" si="41"/>
        <v>-1.2999999999999972</v>
      </c>
      <c r="AD107" s="160">
        <f t="shared" si="42"/>
        <v>-1.5399999999999991</v>
      </c>
      <c r="AE107" s="160">
        <f t="shared" si="43"/>
        <v>-1.2100000000000009</v>
      </c>
      <c r="AF107" s="160">
        <f t="shared" si="44"/>
        <v>-0.85999999999999943</v>
      </c>
      <c r="AG107" s="160">
        <f t="shared" si="45"/>
        <v>-1.3500000000000014</v>
      </c>
      <c r="AH107" s="160">
        <f t="shared" si="46"/>
        <v>0.82999999999999829</v>
      </c>
      <c r="AI107" s="160">
        <f t="shared" si="47"/>
        <v>-7.0000000000000284E-2</v>
      </c>
      <c r="AJ107" s="160">
        <f t="shared" si="48"/>
        <v>-0.34999999999999432</v>
      </c>
      <c r="AK107" s="160">
        <f t="shared" si="49"/>
        <v>-0.60000000000000142</v>
      </c>
      <c r="AL107" s="160">
        <f t="shared" si="34"/>
        <v>-1.3999999999999986</v>
      </c>
    </row>
    <row r="108" spans="1:38" x14ac:dyDescent="0.2">
      <c r="A108" s="81">
        <v>374419099152501</v>
      </c>
      <c r="B108" s="81" t="s">
        <v>137</v>
      </c>
      <c r="C108" s="101">
        <v>34.64</v>
      </c>
      <c r="D108" s="101">
        <v>33.369999999999997</v>
      </c>
      <c r="E108" s="101">
        <v>33.29</v>
      </c>
      <c r="F108" s="101">
        <v>31.09</v>
      </c>
      <c r="G108" s="101">
        <v>31.25</v>
      </c>
      <c r="H108" s="101">
        <v>34.270000000000003</v>
      </c>
      <c r="I108" s="101">
        <v>32.700000000000003</v>
      </c>
      <c r="J108" s="101">
        <v>33.75</v>
      </c>
      <c r="K108" s="101">
        <v>35.6</v>
      </c>
      <c r="L108" s="101">
        <v>37.31</v>
      </c>
      <c r="M108" s="101">
        <v>38.74</v>
      </c>
      <c r="N108" s="101">
        <v>39.65</v>
      </c>
      <c r="O108" s="101">
        <v>41.31</v>
      </c>
      <c r="P108" s="101">
        <v>39.81</v>
      </c>
      <c r="Q108" s="101">
        <v>40.130000000000003</v>
      </c>
      <c r="R108" s="101">
        <v>40</v>
      </c>
      <c r="S108" s="101">
        <v>40.270000000000003</v>
      </c>
      <c r="T108" s="101">
        <v>42.64</v>
      </c>
      <c r="V108" s="160">
        <f t="shared" si="33"/>
        <v>1.2700000000000031</v>
      </c>
      <c r="W108" s="160">
        <f t="shared" si="35"/>
        <v>7.9999999999998295E-2</v>
      </c>
      <c r="X108" s="160">
        <f t="shared" si="36"/>
        <v>2.1999999999999993</v>
      </c>
      <c r="Y108" s="160">
        <f t="shared" si="37"/>
        <v>-0.16000000000000014</v>
      </c>
      <c r="Z108" s="160">
        <f t="shared" si="38"/>
        <v>-3.0200000000000031</v>
      </c>
      <c r="AA108" s="160">
        <f t="shared" si="39"/>
        <v>1.5700000000000003</v>
      </c>
      <c r="AB108" s="160">
        <f t="shared" si="40"/>
        <v>-1.0499999999999972</v>
      </c>
      <c r="AC108" s="160">
        <f t="shared" si="41"/>
        <v>-1.8500000000000014</v>
      </c>
      <c r="AD108" s="160">
        <f t="shared" si="42"/>
        <v>-1.7100000000000009</v>
      </c>
      <c r="AE108" s="160">
        <f t="shared" si="43"/>
        <v>-1.4299999999999997</v>
      </c>
      <c r="AF108" s="160">
        <f t="shared" si="44"/>
        <v>-0.90999999999999659</v>
      </c>
      <c r="AG108" s="160">
        <f t="shared" si="45"/>
        <v>-1.6600000000000037</v>
      </c>
      <c r="AH108" s="160">
        <f t="shared" si="46"/>
        <v>1.5</v>
      </c>
      <c r="AI108" s="160">
        <f t="shared" si="47"/>
        <v>-0.32000000000000028</v>
      </c>
      <c r="AJ108" s="160">
        <f t="shared" si="48"/>
        <v>0.13000000000000256</v>
      </c>
      <c r="AK108" s="160">
        <f t="shared" si="49"/>
        <v>-0.27000000000000313</v>
      </c>
      <c r="AL108" s="160">
        <f t="shared" si="34"/>
        <v>-2.3699999999999974</v>
      </c>
    </row>
    <row r="109" spans="1:38" x14ac:dyDescent="0.2">
      <c r="A109" s="81">
        <v>374404099104601</v>
      </c>
      <c r="B109" s="81" t="s">
        <v>106</v>
      </c>
      <c r="C109" s="102">
        <v>27.2</v>
      </c>
      <c r="D109" s="102">
        <v>27.42</v>
      </c>
      <c r="E109" s="102">
        <v>26.37</v>
      </c>
      <c r="F109" s="102">
        <v>22.66</v>
      </c>
      <c r="G109" s="102">
        <v>23.25</v>
      </c>
      <c r="H109" s="102">
        <v>23.9</v>
      </c>
      <c r="I109" s="102">
        <v>24.62</v>
      </c>
      <c r="J109" s="102">
        <v>26.74</v>
      </c>
      <c r="K109" s="102">
        <v>28.35</v>
      </c>
      <c r="L109" s="102">
        <v>30.16</v>
      </c>
      <c r="M109" s="102">
        <v>31.52</v>
      </c>
      <c r="N109" s="102">
        <v>32.4</v>
      </c>
      <c r="O109" s="102">
        <v>33.96</v>
      </c>
      <c r="P109" s="102">
        <v>32.200000000000003</v>
      </c>
      <c r="Q109" s="102">
        <v>31.92</v>
      </c>
      <c r="R109" s="102">
        <v>31.2</v>
      </c>
      <c r="S109" s="102">
        <v>31.86</v>
      </c>
      <c r="T109" s="102">
        <v>34</v>
      </c>
      <c r="V109" s="160">
        <f t="shared" si="33"/>
        <v>-0.22000000000000242</v>
      </c>
      <c r="W109" s="160">
        <f t="shared" si="35"/>
        <v>1.0500000000000007</v>
      </c>
      <c r="X109" s="160">
        <f t="shared" si="36"/>
        <v>3.7100000000000009</v>
      </c>
      <c r="Y109" s="160">
        <f t="shared" si="37"/>
        <v>-0.58999999999999986</v>
      </c>
      <c r="Z109" s="160">
        <f t="shared" si="38"/>
        <v>-0.64999999999999858</v>
      </c>
      <c r="AA109" s="160">
        <f t="shared" si="39"/>
        <v>-0.72000000000000242</v>
      </c>
      <c r="AB109" s="160">
        <f t="shared" si="40"/>
        <v>-2.1199999999999974</v>
      </c>
      <c r="AC109" s="160">
        <f t="shared" si="41"/>
        <v>-1.610000000000003</v>
      </c>
      <c r="AD109" s="160">
        <f t="shared" si="42"/>
        <v>-1.8099999999999987</v>
      </c>
      <c r="AE109" s="160">
        <f t="shared" si="43"/>
        <v>-1.3599999999999994</v>
      </c>
      <c r="AF109" s="160">
        <f t="shared" si="44"/>
        <v>-0.87999999999999901</v>
      </c>
      <c r="AG109" s="160">
        <f t="shared" si="45"/>
        <v>-1.5600000000000023</v>
      </c>
      <c r="AH109" s="160">
        <f t="shared" si="46"/>
        <v>1.759999999999998</v>
      </c>
      <c r="AI109" s="160">
        <f t="shared" si="47"/>
        <v>0.28000000000000114</v>
      </c>
      <c r="AJ109" s="160">
        <f t="shared" si="48"/>
        <v>0.72000000000000242</v>
      </c>
      <c r="AK109" s="160">
        <f t="shared" si="49"/>
        <v>-0.66000000000000014</v>
      </c>
      <c r="AL109" s="160">
        <f t="shared" si="34"/>
        <v>-2.1400000000000006</v>
      </c>
    </row>
    <row r="110" spans="1:38" x14ac:dyDescent="0.2">
      <c r="A110" s="81">
        <v>374354099202001</v>
      </c>
      <c r="B110" s="81" t="s">
        <v>138</v>
      </c>
      <c r="C110" s="103">
        <v>53.09</v>
      </c>
      <c r="D110" s="103">
        <v>51.73</v>
      </c>
      <c r="E110" s="103">
        <v>52.46</v>
      </c>
      <c r="F110" s="103">
        <v>50.95</v>
      </c>
      <c r="G110" s="103">
        <v>52.14</v>
      </c>
      <c r="H110" s="103">
        <v>52.04</v>
      </c>
      <c r="I110" s="103">
        <v>52.45</v>
      </c>
      <c r="J110" s="103">
        <v>53.38</v>
      </c>
      <c r="K110" s="103">
        <v>54.97</v>
      </c>
      <c r="L110" s="103">
        <v>56.89</v>
      </c>
      <c r="M110" s="103">
        <v>57.64</v>
      </c>
      <c r="N110" s="103">
        <v>58.45</v>
      </c>
      <c r="O110" s="103">
        <v>60.07</v>
      </c>
      <c r="P110" s="103">
        <v>59.34</v>
      </c>
      <c r="Q110" s="103">
        <v>59.86</v>
      </c>
      <c r="R110" s="103"/>
      <c r="S110" s="103">
        <v>51.04</v>
      </c>
      <c r="T110" s="103"/>
      <c r="V110" s="160">
        <f t="shared" si="33"/>
        <v>1.3600000000000065</v>
      </c>
      <c r="W110" s="160">
        <f t="shared" si="35"/>
        <v>-0.73000000000000398</v>
      </c>
      <c r="X110" s="160">
        <f t="shared" si="36"/>
        <v>1.509999999999998</v>
      </c>
      <c r="Y110" s="160">
        <f t="shared" si="37"/>
        <v>-1.1899999999999977</v>
      </c>
      <c r="Z110" s="160">
        <f t="shared" si="38"/>
        <v>0.10000000000000142</v>
      </c>
      <c r="AA110" s="160">
        <f t="shared" si="39"/>
        <v>-0.41000000000000369</v>
      </c>
      <c r="AB110" s="160">
        <f t="shared" si="40"/>
        <v>-0.92999999999999972</v>
      </c>
      <c r="AC110" s="160">
        <f t="shared" si="41"/>
        <v>-1.5899999999999963</v>
      </c>
      <c r="AD110" s="160">
        <f t="shared" si="42"/>
        <v>-1.9200000000000017</v>
      </c>
      <c r="AE110" s="160">
        <f t="shared" si="43"/>
        <v>-0.75</v>
      </c>
      <c r="AF110" s="160">
        <f t="shared" si="44"/>
        <v>-0.81000000000000227</v>
      </c>
      <c r="AG110" s="160">
        <f t="shared" si="45"/>
        <v>-1.6199999999999974</v>
      </c>
      <c r="AH110" s="160">
        <f t="shared" si="46"/>
        <v>0.72999999999999687</v>
      </c>
      <c r="AI110" s="160">
        <f t="shared" si="47"/>
        <v>-0.51999999999999602</v>
      </c>
      <c r="AJ110" s="160"/>
      <c r="AK110" s="160"/>
      <c r="AL110" s="160"/>
    </row>
    <row r="111" spans="1:38" x14ac:dyDescent="0.2">
      <c r="A111" s="81">
        <v>374715099133901</v>
      </c>
      <c r="B111" s="81" t="s">
        <v>139</v>
      </c>
      <c r="C111" s="104">
        <v>34.78</v>
      </c>
      <c r="D111" s="104">
        <v>34.25</v>
      </c>
      <c r="E111" s="104">
        <v>32.83</v>
      </c>
      <c r="F111" s="104">
        <v>30.36</v>
      </c>
      <c r="G111" s="104">
        <v>30.9</v>
      </c>
      <c r="H111" s="104">
        <v>31.9</v>
      </c>
      <c r="I111" s="104">
        <v>32.9</v>
      </c>
      <c r="J111" s="104">
        <v>34.46</v>
      </c>
      <c r="K111" s="104">
        <v>36.799999999999997</v>
      </c>
      <c r="L111" s="104">
        <v>38.69</v>
      </c>
      <c r="M111" s="104">
        <v>40.090000000000003</v>
      </c>
      <c r="N111" s="104">
        <v>41.19</v>
      </c>
      <c r="O111" s="104">
        <v>42.52</v>
      </c>
      <c r="P111" s="104">
        <v>41.15</v>
      </c>
      <c r="Q111" s="104">
        <v>39.82</v>
      </c>
      <c r="R111" s="104">
        <v>40.299999999999997</v>
      </c>
      <c r="S111" s="104">
        <v>40.64</v>
      </c>
      <c r="T111" s="104">
        <v>42.79</v>
      </c>
      <c r="V111" s="160">
        <f t="shared" si="33"/>
        <v>0.53000000000000114</v>
      </c>
      <c r="W111" s="160">
        <f t="shared" si="35"/>
        <v>1.4200000000000017</v>
      </c>
      <c r="X111" s="160">
        <f t="shared" si="36"/>
        <v>2.4699999999999989</v>
      </c>
      <c r="Y111" s="160">
        <f t="shared" si="37"/>
        <v>-0.53999999999999915</v>
      </c>
      <c r="Z111" s="160">
        <f t="shared" si="38"/>
        <v>-1</v>
      </c>
      <c r="AA111" s="160">
        <f t="shared" si="39"/>
        <v>-1</v>
      </c>
      <c r="AB111" s="160">
        <f t="shared" si="40"/>
        <v>-1.5600000000000023</v>
      </c>
      <c r="AC111" s="160">
        <f t="shared" si="41"/>
        <v>-2.3399999999999963</v>
      </c>
      <c r="AD111" s="160">
        <f t="shared" si="42"/>
        <v>-1.8900000000000006</v>
      </c>
      <c r="AE111" s="160">
        <f t="shared" si="43"/>
        <v>-1.4000000000000057</v>
      </c>
      <c r="AF111" s="160">
        <f t="shared" si="44"/>
        <v>-1.0999999999999943</v>
      </c>
      <c r="AG111" s="160">
        <f t="shared" si="45"/>
        <v>-1.3300000000000054</v>
      </c>
      <c r="AH111" s="160">
        <f t="shared" si="46"/>
        <v>1.3700000000000045</v>
      </c>
      <c r="AI111" s="160">
        <f t="shared" si="47"/>
        <v>1.3299999999999983</v>
      </c>
      <c r="AJ111" s="160">
        <f t="shared" si="48"/>
        <v>-0.47999999999999687</v>
      </c>
      <c r="AK111" s="160">
        <f t="shared" si="49"/>
        <v>-0.34000000000000341</v>
      </c>
      <c r="AL111" s="160">
        <f t="shared" si="34"/>
        <v>-2.1499999999999986</v>
      </c>
    </row>
    <row r="112" spans="1:38" x14ac:dyDescent="0.2">
      <c r="A112" s="82">
        <v>374934099060501</v>
      </c>
      <c r="B112" s="82" t="s">
        <v>140</v>
      </c>
      <c r="C112" s="105">
        <v>25.82</v>
      </c>
      <c r="D112" s="105">
        <v>25.71</v>
      </c>
      <c r="E112" s="105">
        <v>22.86</v>
      </c>
      <c r="F112" s="105">
        <v>20.2</v>
      </c>
      <c r="G112" s="105">
        <v>21.6</v>
      </c>
      <c r="H112" s="105">
        <v>22.26</v>
      </c>
      <c r="I112" s="105">
        <v>23.25</v>
      </c>
      <c r="J112" s="105">
        <v>25.21</v>
      </c>
      <c r="K112" s="105">
        <v>28.73</v>
      </c>
      <c r="L112" s="105">
        <v>31.17</v>
      </c>
      <c r="M112" s="105">
        <v>31.62</v>
      </c>
      <c r="N112" s="105">
        <v>31.95</v>
      </c>
      <c r="O112" s="105">
        <v>34.950000000000003</v>
      </c>
      <c r="P112" s="105">
        <v>28.8</v>
      </c>
      <c r="Q112" s="105">
        <v>23.84</v>
      </c>
      <c r="R112" s="105">
        <v>27.33</v>
      </c>
      <c r="S112" s="105">
        <v>26.37</v>
      </c>
      <c r="T112" s="105">
        <v>31.39</v>
      </c>
      <c r="V112" s="160">
        <f t="shared" si="33"/>
        <v>0.10999999999999943</v>
      </c>
      <c r="W112" s="160">
        <f t="shared" si="35"/>
        <v>2.8500000000000014</v>
      </c>
      <c r="X112" s="160">
        <f t="shared" si="36"/>
        <v>2.66</v>
      </c>
      <c r="Y112" s="160">
        <f t="shared" si="37"/>
        <v>-1.4000000000000021</v>
      </c>
      <c r="Z112" s="160">
        <f t="shared" si="38"/>
        <v>-0.66000000000000014</v>
      </c>
      <c r="AA112" s="160">
        <f t="shared" si="39"/>
        <v>-0.98999999999999844</v>
      </c>
      <c r="AB112" s="160">
        <f t="shared" si="40"/>
        <v>-1.9600000000000009</v>
      </c>
      <c r="AC112" s="160">
        <f t="shared" si="41"/>
        <v>-3.5199999999999996</v>
      </c>
      <c r="AD112" s="160">
        <f t="shared" si="42"/>
        <v>-2.4400000000000013</v>
      </c>
      <c r="AE112" s="160">
        <f t="shared" si="43"/>
        <v>-0.44999999999999929</v>
      </c>
      <c r="AF112" s="160">
        <f t="shared" si="44"/>
        <v>-0.32999999999999829</v>
      </c>
      <c r="AG112" s="160">
        <f t="shared" si="45"/>
        <v>-3.0000000000000036</v>
      </c>
      <c r="AH112" s="160">
        <f t="shared" si="46"/>
        <v>6.1500000000000021</v>
      </c>
      <c r="AI112" s="160">
        <f t="shared" si="47"/>
        <v>4.9600000000000009</v>
      </c>
      <c r="AJ112" s="160">
        <f t="shared" si="48"/>
        <v>-3.4899999999999984</v>
      </c>
      <c r="AK112" s="160">
        <f t="shared" si="49"/>
        <v>0.9599999999999973</v>
      </c>
      <c r="AL112" s="160">
        <f t="shared" si="34"/>
        <v>-5.0199999999999996</v>
      </c>
    </row>
    <row r="113" spans="1:38" x14ac:dyDescent="0.2">
      <c r="A113" s="82">
        <v>375211099012401</v>
      </c>
      <c r="B113" s="82" t="s">
        <v>141</v>
      </c>
      <c r="C113" s="106">
        <v>20.12</v>
      </c>
      <c r="D113" s="106">
        <v>17.440000000000001</v>
      </c>
      <c r="E113" s="106">
        <v>12.49</v>
      </c>
      <c r="F113" s="106">
        <v>10.71</v>
      </c>
      <c r="G113" s="106">
        <v>13.47</v>
      </c>
      <c r="H113" s="106">
        <v>15.07</v>
      </c>
      <c r="I113" s="106">
        <v>15.23</v>
      </c>
      <c r="J113" s="106">
        <v>17.649999999999999</v>
      </c>
      <c r="K113" s="106">
        <v>20.190000000000001</v>
      </c>
      <c r="L113" s="106">
        <v>22.33</v>
      </c>
      <c r="M113" s="106">
        <v>21.9</v>
      </c>
      <c r="N113" s="106">
        <v>21.53</v>
      </c>
      <c r="O113" s="106">
        <v>25.02</v>
      </c>
      <c r="P113" s="106">
        <v>18.809999999999999</v>
      </c>
      <c r="Q113" s="106">
        <v>17.38</v>
      </c>
      <c r="R113" s="106">
        <v>16.75</v>
      </c>
      <c r="S113" s="106">
        <v>15.69</v>
      </c>
      <c r="T113" s="106">
        <v>20.65</v>
      </c>
      <c r="V113" s="160">
        <f t="shared" si="33"/>
        <v>2.6799999999999997</v>
      </c>
      <c r="W113" s="160">
        <f t="shared" si="35"/>
        <v>4.9500000000000011</v>
      </c>
      <c r="X113" s="160">
        <f t="shared" si="36"/>
        <v>1.7799999999999994</v>
      </c>
      <c r="Y113" s="160">
        <f t="shared" si="37"/>
        <v>-2.76</v>
      </c>
      <c r="Z113" s="160">
        <f t="shared" si="38"/>
        <v>-1.5999999999999996</v>
      </c>
      <c r="AA113" s="160">
        <f t="shared" si="39"/>
        <v>-0.16000000000000014</v>
      </c>
      <c r="AB113" s="160">
        <f t="shared" si="40"/>
        <v>-2.4199999999999982</v>
      </c>
      <c r="AC113" s="160">
        <f t="shared" si="41"/>
        <v>-2.5400000000000027</v>
      </c>
      <c r="AD113" s="160">
        <f t="shared" si="42"/>
        <v>-2.139999999999997</v>
      </c>
      <c r="AE113" s="160">
        <f t="shared" si="43"/>
        <v>0.42999999999999972</v>
      </c>
      <c r="AF113" s="160">
        <f t="shared" si="44"/>
        <v>0.36999999999999744</v>
      </c>
      <c r="AG113" s="160">
        <f t="shared" si="45"/>
        <v>-3.4899999999999984</v>
      </c>
      <c r="AH113" s="160">
        <f t="shared" si="46"/>
        <v>6.2100000000000009</v>
      </c>
      <c r="AI113" s="160">
        <f t="shared" si="47"/>
        <v>1.4299999999999997</v>
      </c>
      <c r="AJ113" s="160">
        <f t="shared" si="48"/>
        <v>0.62999999999999901</v>
      </c>
      <c r="AK113" s="160">
        <f t="shared" si="49"/>
        <v>1.0600000000000005</v>
      </c>
      <c r="AL113" s="160">
        <f t="shared" si="34"/>
        <v>-4.9599999999999991</v>
      </c>
    </row>
    <row r="114" spans="1:38" x14ac:dyDescent="0.2">
      <c r="A114" s="81">
        <v>373857099310101</v>
      </c>
      <c r="B114" s="81" t="s">
        <v>142</v>
      </c>
      <c r="C114" s="86">
        <v>48.7</v>
      </c>
      <c r="D114" s="86">
        <v>44.74</v>
      </c>
      <c r="E114" s="86">
        <v>44.7</v>
      </c>
      <c r="F114" s="86">
        <v>43.76</v>
      </c>
      <c r="G114" s="86">
        <v>44.97</v>
      </c>
      <c r="H114" s="86">
        <v>48.73</v>
      </c>
      <c r="I114" s="86">
        <v>45.03</v>
      </c>
      <c r="J114" s="86">
        <v>45.87</v>
      </c>
      <c r="K114" s="86">
        <v>47.42</v>
      </c>
      <c r="L114" s="86">
        <v>48.35</v>
      </c>
      <c r="M114" s="86">
        <v>49.06</v>
      </c>
      <c r="N114" s="86">
        <v>49.2</v>
      </c>
      <c r="O114" s="86">
        <v>50.31</v>
      </c>
      <c r="P114" s="86">
        <v>49.11</v>
      </c>
      <c r="Q114" s="87">
        <v>50.05</v>
      </c>
      <c r="R114" s="87">
        <v>50.59</v>
      </c>
      <c r="S114" s="87">
        <v>50.19</v>
      </c>
      <c r="T114" s="87">
        <v>52.04</v>
      </c>
      <c r="V114" s="160">
        <f t="shared" si="33"/>
        <v>3.9600000000000009</v>
      </c>
      <c r="W114" s="160">
        <f t="shared" si="35"/>
        <v>3.9999999999999147E-2</v>
      </c>
      <c r="X114" s="160">
        <f t="shared" si="36"/>
        <v>0.94000000000000483</v>
      </c>
      <c r="Y114" s="160">
        <f t="shared" si="37"/>
        <v>-1.2100000000000009</v>
      </c>
      <c r="Z114" s="160">
        <f t="shared" si="38"/>
        <v>-3.759999999999998</v>
      </c>
      <c r="AA114" s="160">
        <f t="shared" si="39"/>
        <v>3.6999999999999957</v>
      </c>
      <c r="AB114" s="160">
        <f t="shared" si="40"/>
        <v>-0.83999999999999631</v>
      </c>
      <c r="AC114" s="160">
        <f t="shared" si="41"/>
        <v>-1.5500000000000043</v>
      </c>
      <c r="AD114" s="160">
        <f t="shared" si="42"/>
        <v>-0.92999999999999972</v>
      </c>
      <c r="AE114" s="160">
        <f t="shared" si="43"/>
        <v>-0.71000000000000085</v>
      </c>
      <c r="AF114" s="160">
        <f t="shared" si="44"/>
        <v>-0.14000000000000057</v>
      </c>
      <c r="AG114" s="160">
        <f t="shared" si="45"/>
        <v>-1.1099999999999994</v>
      </c>
      <c r="AH114" s="160">
        <f t="shared" si="46"/>
        <v>1.2000000000000028</v>
      </c>
      <c r="AI114" s="160">
        <f t="shared" si="47"/>
        <v>-0.93999999999999773</v>
      </c>
      <c r="AJ114" s="160">
        <f t="shared" si="48"/>
        <v>-0.54000000000000625</v>
      </c>
      <c r="AK114" s="160">
        <f t="shared" si="49"/>
        <v>0.40000000000000568</v>
      </c>
      <c r="AL114" s="160">
        <f t="shared" si="34"/>
        <v>-1.8500000000000014</v>
      </c>
    </row>
    <row r="115" spans="1:38" x14ac:dyDescent="0.2">
      <c r="A115" s="81">
        <v>374322099243401</v>
      </c>
      <c r="B115" s="81" t="s">
        <v>143</v>
      </c>
      <c r="C115" s="86">
        <v>49.92</v>
      </c>
      <c r="D115" s="86">
        <v>49.44</v>
      </c>
      <c r="E115" s="86">
        <v>49.1</v>
      </c>
      <c r="F115" s="86">
        <v>48.6</v>
      </c>
      <c r="G115" s="86">
        <v>49.56</v>
      </c>
      <c r="H115" s="86">
        <v>49.41</v>
      </c>
      <c r="I115" s="86">
        <v>49.92</v>
      </c>
      <c r="J115" s="86">
        <v>54.12</v>
      </c>
      <c r="K115" s="86">
        <v>51.33</v>
      </c>
      <c r="L115" s="86">
        <v>52.68</v>
      </c>
      <c r="M115" s="86">
        <v>53.7</v>
      </c>
      <c r="N115" s="86">
        <v>54.57</v>
      </c>
      <c r="O115" s="86">
        <v>58.13</v>
      </c>
      <c r="P115" s="86">
        <v>55.29</v>
      </c>
      <c r="Q115" s="87">
        <v>55.43</v>
      </c>
      <c r="R115" s="87">
        <v>55.74</v>
      </c>
      <c r="S115" s="87">
        <v>56.18</v>
      </c>
      <c r="T115" s="87">
        <v>57.86</v>
      </c>
      <c r="V115" s="160">
        <f t="shared" si="33"/>
        <v>0.48000000000000398</v>
      </c>
      <c r="W115" s="160">
        <f t="shared" si="35"/>
        <v>0.33999999999999631</v>
      </c>
      <c r="X115" s="160">
        <f t="shared" si="36"/>
        <v>0.5</v>
      </c>
      <c r="Y115" s="160">
        <f t="shared" si="37"/>
        <v>-0.96000000000000085</v>
      </c>
      <c r="Z115" s="160">
        <f t="shared" si="38"/>
        <v>0.15000000000000568</v>
      </c>
      <c r="AA115" s="160">
        <f t="shared" si="39"/>
        <v>-0.51000000000000512</v>
      </c>
      <c r="AB115" s="160">
        <f t="shared" si="40"/>
        <v>-4.1999999999999957</v>
      </c>
      <c r="AC115" s="160">
        <f t="shared" si="41"/>
        <v>2.7899999999999991</v>
      </c>
      <c r="AD115" s="160">
        <f t="shared" si="42"/>
        <v>-1.3500000000000014</v>
      </c>
      <c r="AE115" s="160">
        <f t="shared" si="43"/>
        <v>-1.0200000000000031</v>
      </c>
      <c r="AF115" s="160">
        <f t="shared" si="44"/>
        <v>-0.86999999999999744</v>
      </c>
      <c r="AG115" s="160">
        <f t="shared" si="45"/>
        <v>-3.5600000000000023</v>
      </c>
      <c r="AH115" s="160">
        <f t="shared" si="46"/>
        <v>2.8400000000000034</v>
      </c>
      <c r="AI115" s="160">
        <f t="shared" si="47"/>
        <v>-0.14000000000000057</v>
      </c>
      <c r="AJ115" s="160">
        <f t="shared" si="48"/>
        <v>-0.31000000000000227</v>
      </c>
      <c r="AK115" s="160">
        <f t="shared" si="49"/>
        <v>-0.43999999999999773</v>
      </c>
      <c r="AL115" s="160">
        <f t="shared" si="34"/>
        <v>-1.6799999999999997</v>
      </c>
    </row>
    <row r="116" spans="1:38" x14ac:dyDescent="0.2">
      <c r="A116" s="81">
        <v>374254099222101</v>
      </c>
      <c r="B116" s="81" t="s">
        <v>144</v>
      </c>
      <c r="C116" s="86">
        <v>64.239999999999995</v>
      </c>
      <c r="D116" s="86">
        <v>64.17</v>
      </c>
      <c r="E116" s="86">
        <v>64.099999999999994</v>
      </c>
      <c r="F116" s="86">
        <v>63.1</v>
      </c>
      <c r="G116" s="86">
        <v>63.75</v>
      </c>
      <c r="H116" s="86">
        <v>63.39</v>
      </c>
      <c r="I116" s="86">
        <v>63.79</v>
      </c>
      <c r="J116" s="86">
        <v>64.37</v>
      </c>
      <c r="K116" s="86">
        <v>66.040000000000006</v>
      </c>
      <c r="L116" s="86">
        <v>67.63</v>
      </c>
      <c r="M116" s="86">
        <v>68.45</v>
      </c>
      <c r="N116" s="86">
        <v>69.2</v>
      </c>
      <c r="O116" s="86">
        <v>70.959999999999994</v>
      </c>
      <c r="P116" s="86">
        <v>70.349999999999994</v>
      </c>
      <c r="Q116" s="87">
        <v>70.569999999999993</v>
      </c>
      <c r="R116" s="87">
        <v>71.28</v>
      </c>
      <c r="S116" s="87">
        <v>71.39</v>
      </c>
      <c r="T116" s="87">
        <v>73.72</v>
      </c>
      <c r="V116" s="160">
        <f t="shared" si="33"/>
        <v>6.9999999999993179E-2</v>
      </c>
      <c r="W116" s="160">
        <f t="shared" si="35"/>
        <v>7.000000000000739E-2</v>
      </c>
      <c r="X116" s="160">
        <f t="shared" si="36"/>
        <v>0.99999999999999289</v>
      </c>
      <c r="Y116" s="160">
        <f t="shared" si="37"/>
        <v>-0.64999999999999858</v>
      </c>
      <c r="Z116" s="160">
        <f t="shared" si="38"/>
        <v>0.35999999999999943</v>
      </c>
      <c r="AA116" s="160">
        <f t="shared" si="39"/>
        <v>-0.39999999999999858</v>
      </c>
      <c r="AB116" s="160">
        <f t="shared" si="40"/>
        <v>-0.5800000000000054</v>
      </c>
      <c r="AC116" s="160">
        <f t="shared" si="41"/>
        <v>-1.6700000000000017</v>
      </c>
      <c r="AD116" s="160">
        <f t="shared" si="42"/>
        <v>-1.5899999999999892</v>
      </c>
      <c r="AE116" s="160">
        <f t="shared" si="43"/>
        <v>-0.82000000000000739</v>
      </c>
      <c r="AF116" s="160">
        <f t="shared" si="44"/>
        <v>-0.75</v>
      </c>
      <c r="AG116" s="160">
        <f t="shared" si="45"/>
        <v>-1.7599999999999909</v>
      </c>
      <c r="AH116" s="160">
        <f t="shared" si="46"/>
        <v>0.60999999999999943</v>
      </c>
      <c r="AI116" s="160">
        <f t="shared" si="47"/>
        <v>-0.21999999999999886</v>
      </c>
      <c r="AJ116" s="160">
        <f t="shared" si="48"/>
        <v>-0.71000000000000796</v>
      </c>
      <c r="AK116" s="160">
        <f t="shared" si="49"/>
        <v>-0.10999999999999943</v>
      </c>
      <c r="AL116" s="160">
        <f t="shared" si="34"/>
        <v>-2.3299999999999983</v>
      </c>
    </row>
    <row r="117" spans="1:38" x14ac:dyDescent="0.2">
      <c r="A117" s="81">
        <v>373541099494401</v>
      </c>
      <c r="B117" s="81" t="s">
        <v>145</v>
      </c>
      <c r="C117" s="86">
        <v>53.94</v>
      </c>
      <c r="D117" s="86">
        <v>53.72</v>
      </c>
      <c r="E117" s="86">
        <v>53.28</v>
      </c>
      <c r="F117" s="86">
        <v>53</v>
      </c>
      <c r="G117" s="86">
        <v>53.3</v>
      </c>
      <c r="H117" s="86">
        <v>53.35</v>
      </c>
      <c r="I117" s="86">
        <v>53.63</v>
      </c>
      <c r="J117" s="86">
        <v>54.14</v>
      </c>
      <c r="K117" s="86">
        <v>54.95</v>
      </c>
      <c r="L117" s="86">
        <v>55.8</v>
      </c>
      <c r="M117" s="86">
        <v>56.54</v>
      </c>
      <c r="N117" s="86">
        <v>56.87</v>
      </c>
      <c r="O117" s="86">
        <v>57.84</v>
      </c>
      <c r="P117" s="86">
        <v>55.65</v>
      </c>
      <c r="Q117" s="87">
        <v>56.52</v>
      </c>
      <c r="R117" s="87">
        <v>56.74</v>
      </c>
      <c r="S117" s="87">
        <v>55.84</v>
      </c>
      <c r="T117" s="87">
        <v>57.53</v>
      </c>
      <c r="V117" s="160">
        <f t="shared" si="33"/>
        <v>0.21999999999999886</v>
      </c>
      <c r="W117" s="160">
        <f t="shared" si="35"/>
        <v>0.43999999999999773</v>
      </c>
      <c r="X117" s="160">
        <f t="shared" si="36"/>
        <v>0.28000000000000114</v>
      </c>
      <c r="Y117" s="160">
        <f t="shared" si="37"/>
        <v>-0.29999999999999716</v>
      </c>
      <c r="Z117" s="160">
        <f t="shared" si="38"/>
        <v>-5.0000000000004263E-2</v>
      </c>
      <c r="AA117" s="160">
        <f t="shared" si="39"/>
        <v>-0.28000000000000114</v>
      </c>
      <c r="AB117" s="160">
        <f t="shared" si="40"/>
        <v>-0.50999999999999801</v>
      </c>
      <c r="AC117" s="160">
        <f t="shared" si="41"/>
        <v>-0.81000000000000227</v>
      </c>
      <c r="AD117" s="160">
        <f t="shared" si="42"/>
        <v>-0.84999999999999432</v>
      </c>
      <c r="AE117" s="160">
        <f t="shared" si="43"/>
        <v>-0.74000000000000199</v>
      </c>
      <c r="AF117" s="160">
        <f t="shared" si="44"/>
        <v>-0.32999999999999829</v>
      </c>
      <c r="AG117" s="160">
        <f t="shared" si="45"/>
        <v>-0.97000000000000597</v>
      </c>
      <c r="AH117" s="160">
        <f t="shared" si="46"/>
        <v>2.1900000000000048</v>
      </c>
      <c r="AI117" s="160">
        <f t="shared" si="47"/>
        <v>-0.87000000000000455</v>
      </c>
      <c r="AJ117" s="160">
        <f t="shared" si="48"/>
        <v>-0.21999999999999886</v>
      </c>
      <c r="AK117" s="160">
        <f t="shared" si="49"/>
        <v>0.89999999999999858</v>
      </c>
      <c r="AL117" s="160">
        <f t="shared" si="34"/>
        <v>-1.6899999999999977</v>
      </c>
    </row>
    <row r="118" spans="1:38" x14ac:dyDescent="0.2">
      <c r="A118" s="81">
        <v>374001099282201</v>
      </c>
      <c r="B118" s="81" t="s">
        <v>146</v>
      </c>
      <c r="C118" s="107">
        <v>46.66</v>
      </c>
      <c r="D118" s="107">
        <v>46.66</v>
      </c>
      <c r="E118" s="107">
        <v>47.01</v>
      </c>
      <c r="F118" s="107">
        <v>46.48</v>
      </c>
      <c r="G118" s="107">
        <v>47.01</v>
      </c>
      <c r="H118" s="107">
        <v>46.79</v>
      </c>
      <c r="I118" s="107">
        <v>46.69</v>
      </c>
      <c r="J118" s="107">
        <v>47.48</v>
      </c>
      <c r="K118" s="107">
        <v>48.73</v>
      </c>
      <c r="L118" s="107">
        <v>49.43</v>
      </c>
      <c r="M118" s="107">
        <v>49.8</v>
      </c>
      <c r="N118" s="107">
        <v>50.5</v>
      </c>
      <c r="O118" s="107"/>
      <c r="P118" s="107"/>
      <c r="Q118" s="107"/>
      <c r="R118" s="107"/>
      <c r="S118" s="108"/>
      <c r="T118" s="108"/>
      <c r="V118" s="160">
        <f t="shared" si="33"/>
        <v>0</v>
      </c>
      <c r="W118" s="160">
        <f t="shared" si="35"/>
        <v>-0.35000000000000142</v>
      </c>
      <c r="X118" s="160">
        <f t="shared" si="36"/>
        <v>0.53000000000000114</v>
      </c>
      <c r="Y118" s="160">
        <f t="shared" si="37"/>
        <v>-0.53000000000000114</v>
      </c>
      <c r="Z118" s="160">
        <f t="shared" si="38"/>
        <v>0.21999999999999886</v>
      </c>
      <c r="AA118" s="160">
        <f t="shared" si="39"/>
        <v>0.10000000000000142</v>
      </c>
      <c r="AB118" s="160">
        <f t="shared" si="40"/>
        <v>-0.78999999999999915</v>
      </c>
      <c r="AC118" s="160">
        <f t="shared" si="41"/>
        <v>-1.25</v>
      </c>
      <c r="AD118" s="160">
        <f t="shared" si="42"/>
        <v>-0.70000000000000284</v>
      </c>
      <c r="AE118" s="160">
        <f t="shared" si="43"/>
        <v>-0.36999999999999744</v>
      </c>
      <c r="AF118" s="160">
        <f t="shared" si="44"/>
        <v>-0.70000000000000284</v>
      </c>
      <c r="AG118" s="160"/>
      <c r="AH118" s="160"/>
      <c r="AI118" s="160"/>
      <c r="AJ118" s="160"/>
      <c r="AK118" s="160"/>
      <c r="AL118" s="160"/>
    </row>
    <row r="119" spans="1:38" x14ac:dyDescent="0.2">
      <c r="A119" s="81">
        <v>374001099282202</v>
      </c>
      <c r="B119" s="81" t="s">
        <v>147</v>
      </c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>
        <v>51.31</v>
      </c>
      <c r="P119" s="107">
        <v>50.39</v>
      </c>
      <c r="Q119" s="107">
        <v>51.43</v>
      </c>
      <c r="R119" s="107">
        <v>52.21</v>
      </c>
      <c r="S119" s="108">
        <v>52.11</v>
      </c>
      <c r="T119" s="108">
        <v>53.82</v>
      </c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  <c r="AF119" s="160"/>
      <c r="AG119" s="160"/>
      <c r="AH119" s="160">
        <f t="shared" si="46"/>
        <v>0.92000000000000171</v>
      </c>
      <c r="AI119" s="160">
        <f t="shared" si="47"/>
        <v>-1.0399999999999991</v>
      </c>
      <c r="AJ119" s="160">
        <f t="shared" si="48"/>
        <v>-0.78000000000000114</v>
      </c>
      <c r="AK119" s="160">
        <f t="shared" si="49"/>
        <v>0.10000000000000142</v>
      </c>
      <c r="AL119" s="160">
        <f t="shared" si="34"/>
        <v>-1.7100000000000009</v>
      </c>
    </row>
    <row r="120" spans="1:38" x14ac:dyDescent="0.2">
      <c r="A120" s="81">
        <v>373910099313701</v>
      </c>
      <c r="B120" s="81" t="s">
        <v>148</v>
      </c>
      <c r="C120" s="86">
        <v>49.58</v>
      </c>
      <c r="D120" s="86">
        <v>49.45</v>
      </c>
      <c r="E120" s="86">
        <v>49.35</v>
      </c>
      <c r="F120" s="86">
        <v>48.39</v>
      </c>
      <c r="G120" s="86">
        <v>49.39</v>
      </c>
      <c r="H120" s="86">
        <v>49.5</v>
      </c>
      <c r="I120" s="86">
        <v>49.36</v>
      </c>
      <c r="J120" s="86">
        <v>50.56</v>
      </c>
      <c r="K120" s="86">
        <v>51.71</v>
      </c>
      <c r="L120" s="86">
        <v>56.16</v>
      </c>
      <c r="M120" s="86">
        <v>53.39</v>
      </c>
      <c r="N120" s="86">
        <v>54.16</v>
      </c>
      <c r="O120" s="86">
        <v>57.01</v>
      </c>
      <c r="P120" s="86">
        <v>53.1</v>
      </c>
      <c r="Q120" s="87">
        <v>54.95</v>
      </c>
      <c r="R120" s="107">
        <v>55.25</v>
      </c>
      <c r="S120" s="107">
        <v>55.3</v>
      </c>
      <c r="T120" s="107">
        <v>56.45</v>
      </c>
      <c r="V120" s="160">
        <f t="shared" si="33"/>
        <v>0.12999999999999545</v>
      </c>
      <c r="W120" s="160">
        <f t="shared" si="35"/>
        <v>0.10000000000000142</v>
      </c>
      <c r="X120" s="160">
        <f t="shared" si="36"/>
        <v>0.96000000000000085</v>
      </c>
      <c r="Y120" s="160">
        <f t="shared" si="37"/>
        <v>-1</v>
      </c>
      <c r="Z120" s="160">
        <f t="shared" si="38"/>
        <v>-0.10999999999999943</v>
      </c>
      <c r="AA120" s="160">
        <f t="shared" si="39"/>
        <v>0.14000000000000057</v>
      </c>
      <c r="AB120" s="160">
        <f t="shared" si="40"/>
        <v>-1.2000000000000028</v>
      </c>
      <c r="AC120" s="160">
        <f t="shared" si="41"/>
        <v>-1.1499999999999986</v>
      </c>
      <c r="AD120" s="160">
        <f t="shared" si="42"/>
        <v>-4.4499999999999957</v>
      </c>
      <c r="AE120" s="160">
        <f t="shared" si="43"/>
        <v>2.769999999999996</v>
      </c>
      <c r="AF120" s="160">
        <f t="shared" si="44"/>
        <v>-0.76999999999999602</v>
      </c>
      <c r="AG120" s="160">
        <f t="shared" si="45"/>
        <v>-2.8500000000000014</v>
      </c>
      <c r="AH120" s="160">
        <f t="shared" si="46"/>
        <v>3.9099999999999966</v>
      </c>
      <c r="AI120" s="160">
        <f t="shared" si="47"/>
        <v>-1.8500000000000014</v>
      </c>
      <c r="AJ120" s="160">
        <f t="shared" si="48"/>
        <v>-0.29999999999999716</v>
      </c>
      <c r="AK120" s="160">
        <f t="shared" si="49"/>
        <v>-4.9999999999997158E-2</v>
      </c>
      <c r="AL120" s="160">
        <f t="shared" si="34"/>
        <v>-1.1500000000000057</v>
      </c>
    </row>
    <row r="121" spans="1:38" x14ac:dyDescent="0.2">
      <c r="A121" s="81">
        <v>373724099274801</v>
      </c>
      <c r="B121" s="81" t="s">
        <v>149</v>
      </c>
      <c r="C121" s="109">
        <v>59.28</v>
      </c>
      <c r="D121" s="109">
        <v>59.59</v>
      </c>
      <c r="E121" s="109">
        <v>59.94</v>
      </c>
      <c r="F121" s="109">
        <v>59.53</v>
      </c>
      <c r="G121" s="109">
        <v>59.84</v>
      </c>
      <c r="H121" s="109">
        <v>60.04</v>
      </c>
      <c r="I121" s="109">
        <v>60.36</v>
      </c>
      <c r="J121" s="109">
        <v>60.68</v>
      </c>
      <c r="K121" s="109">
        <v>65.569999999999993</v>
      </c>
      <c r="L121" s="109">
        <v>62.03</v>
      </c>
      <c r="M121" s="109">
        <v>62.76</v>
      </c>
      <c r="N121" s="109">
        <v>63.43</v>
      </c>
      <c r="O121" s="109">
        <v>64.28</v>
      </c>
      <c r="P121" s="109">
        <v>63.68</v>
      </c>
      <c r="Q121" s="109">
        <v>64.319999999999993</v>
      </c>
      <c r="R121" s="107">
        <v>64.959999999999994</v>
      </c>
      <c r="S121" s="107">
        <v>64.91</v>
      </c>
      <c r="T121" s="107">
        <v>65.63</v>
      </c>
      <c r="V121" s="160">
        <f t="shared" si="33"/>
        <v>-0.31000000000000227</v>
      </c>
      <c r="W121" s="160">
        <f t="shared" si="35"/>
        <v>-0.34999999999999432</v>
      </c>
      <c r="X121" s="160">
        <f t="shared" si="36"/>
        <v>0.40999999999999659</v>
      </c>
      <c r="Y121" s="160">
        <f t="shared" si="37"/>
        <v>-0.31000000000000227</v>
      </c>
      <c r="Z121" s="160">
        <f t="shared" si="38"/>
        <v>-0.19999999999999574</v>
      </c>
      <c r="AA121" s="160">
        <f t="shared" si="39"/>
        <v>-0.32000000000000028</v>
      </c>
      <c r="AB121" s="160">
        <f t="shared" si="40"/>
        <v>-0.32000000000000028</v>
      </c>
      <c r="AC121" s="160">
        <f t="shared" si="41"/>
        <v>-4.8899999999999935</v>
      </c>
      <c r="AD121" s="160">
        <f t="shared" si="42"/>
        <v>3.539999999999992</v>
      </c>
      <c r="AE121" s="160">
        <f t="shared" si="43"/>
        <v>-0.72999999999999687</v>
      </c>
      <c r="AF121" s="160">
        <f t="shared" si="44"/>
        <v>-0.67000000000000171</v>
      </c>
      <c r="AG121" s="160">
        <f t="shared" si="45"/>
        <v>-0.85000000000000142</v>
      </c>
      <c r="AH121" s="160">
        <f t="shared" si="46"/>
        <v>0.60000000000000142</v>
      </c>
      <c r="AI121" s="160">
        <f t="shared" si="47"/>
        <v>-0.63999999999999346</v>
      </c>
      <c r="AJ121" s="160">
        <f t="shared" si="48"/>
        <v>-0.64000000000000057</v>
      </c>
      <c r="AK121" s="160">
        <f t="shared" si="49"/>
        <v>4.9999999999997158E-2</v>
      </c>
      <c r="AL121" s="160">
        <f t="shared" si="34"/>
        <v>-0.71999999999999886</v>
      </c>
    </row>
    <row r="122" spans="1:38" x14ac:dyDescent="0.2">
      <c r="A122" s="81">
        <v>373442099324101</v>
      </c>
      <c r="B122" s="81" t="s">
        <v>150</v>
      </c>
      <c r="C122" s="86">
        <v>43.77</v>
      </c>
      <c r="D122" s="86">
        <v>44.71</v>
      </c>
      <c r="E122" s="86">
        <v>43.84</v>
      </c>
      <c r="F122" s="86">
        <v>43.29</v>
      </c>
      <c r="G122" s="86">
        <v>43.71</v>
      </c>
      <c r="H122" s="86">
        <v>44.45</v>
      </c>
      <c r="I122" s="86">
        <v>44.93</v>
      </c>
      <c r="J122" s="86">
        <v>45.28</v>
      </c>
      <c r="K122" s="86">
        <v>46.59</v>
      </c>
      <c r="L122" s="86">
        <v>48.89</v>
      </c>
      <c r="M122" s="86">
        <v>48.25</v>
      </c>
      <c r="N122" s="86">
        <v>50.67</v>
      </c>
      <c r="O122" s="86">
        <v>50.38</v>
      </c>
      <c r="P122" s="86">
        <v>47.5</v>
      </c>
      <c r="Q122" s="87">
        <v>47.93</v>
      </c>
      <c r="R122" s="107">
        <v>47.92</v>
      </c>
      <c r="S122" s="107">
        <v>46.68</v>
      </c>
      <c r="T122" s="107">
        <v>49.17</v>
      </c>
      <c r="V122" s="160">
        <f t="shared" si="33"/>
        <v>-0.93999999999999773</v>
      </c>
      <c r="W122" s="160">
        <f t="shared" si="35"/>
        <v>0.86999999999999744</v>
      </c>
      <c r="X122" s="160">
        <f t="shared" si="36"/>
        <v>0.55000000000000426</v>
      </c>
      <c r="Y122" s="160">
        <f t="shared" si="37"/>
        <v>-0.42000000000000171</v>
      </c>
      <c r="Z122" s="160">
        <f t="shared" si="38"/>
        <v>-0.74000000000000199</v>
      </c>
      <c r="AA122" s="160">
        <f t="shared" si="39"/>
        <v>-0.47999999999999687</v>
      </c>
      <c r="AB122" s="160">
        <f t="shared" si="40"/>
        <v>-0.35000000000000142</v>
      </c>
      <c r="AC122" s="160">
        <f t="shared" si="41"/>
        <v>-1.3100000000000023</v>
      </c>
      <c r="AD122" s="160">
        <f t="shared" si="42"/>
        <v>-2.2999999999999972</v>
      </c>
      <c r="AE122" s="160">
        <f t="shared" si="43"/>
        <v>0.64000000000000057</v>
      </c>
      <c r="AF122" s="160">
        <f t="shared" si="44"/>
        <v>-2.4200000000000017</v>
      </c>
      <c r="AG122" s="160">
        <f t="shared" si="45"/>
        <v>0.28999999999999915</v>
      </c>
      <c r="AH122" s="160">
        <f t="shared" si="46"/>
        <v>2.8800000000000026</v>
      </c>
      <c r="AI122" s="160">
        <f t="shared" si="47"/>
        <v>-0.42999999999999972</v>
      </c>
      <c r="AJ122" s="160">
        <f t="shared" si="48"/>
        <v>9.9999999999980105E-3</v>
      </c>
      <c r="AK122" s="160">
        <f t="shared" si="49"/>
        <v>1.240000000000002</v>
      </c>
      <c r="AL122" s="160">
        <f t="shared" si="34"/>
        <v>-2.490000000000002</v>
      </c>
    </row>
    <row r="123" spans="1:38" x14ac:dyDescent="0.2">
      <c r="A123" s="81">
        <v>374225099275001</v>
      </c>
      <c r="B123" s="81" t="s">
        <v>151</v>
      </c>
      <c r="C123" s="110">
        <v>47.22</v>
      </c>
      <c r="D123" s="110">
        <v>46.84</v>
      </c>
      <c r="E123" s="110">
        <v>46.57</v>
      </c>
      <c r="F123" s="110">
        <v>46.36</v>
      </c>
      <c r="G123" s="110">
        <v>50.57</v>
      </c>
      <c r="H123" s="110">
        <v>46.37</v>
      </c>
      <c r="I123" s="110">
        <v>45.78</v>
      </c>
      <c r="J123" s="110">
        <v>47.28</v>
      </c>
      <c r="K123" s="110">
        <v>47.42</v>
      </c>
      <c r="L123" s="110">
        <v>48.85</v>
      </c>
      <c r="M123" s="110">
        <v>50.13</v>
      </c>
      <c r="N123" s="110">
        <v>51.1</v>
      </c>
      <c r="O123" s="110">
        <v>52</v>
      </c>
      <c r="P123" s="110">
        <v>52.57</v>
      </c>
      <c r="Q123" s="110">
        <v>52.31</v>
      </c>
      <c r="R123" s="107">
        <v>52.7</v>
      </c>
      <c r="S123" s="107">
        <v>53.18</v>
      </c>
      <c r="T123" s="107">
        <v>54.86</v>
      </c>
      <c r="V123" s="160">
        <f t="shared" si="33"/>
        <v>0.37999999999999545</v>
      </c>
      <c r="W123" s="160">
        <f t="shared" si="35"/>
        <v>0.27000000000000313</v>
      </c>
      <c r="X123" s="160">
        <f t="shared" si="36"/>
        <v>0.21000000000000085</v>
      </c>
      <c r="Y123" s="160">
        <f t="shared" si="37"/>
        <v>-4.2100000000000009</v>
      </c>
      <c r="Z123" s="160">
        <f t="shared" si="38"/>
        <v>4.2000000000000028</v>
      </c>
      <c r="AA123" s="160">
        <f t="shared" si="39"/>
        <v>0.58999999999999631</v>
      </c>
      <c r="AB123" s="160">
        <f t="shared" si="40"/>
        <v>-1.5</v>
      </c>
      <c r="AC123" s="160">
        <f t="shared" si="41"/>
        <v>-0.14000000000000057</v>
      </c>
      <c r="AD123" s="160">
        <f t="shared" si="42"/>
        <v>-1.4299999999999997</v>
      </c>
      <c r="AE123" s="160">
        <f t="shared" si="43"/>
        <v>-1.2800000000000011</v>
      </c>
      <c r="AF123" s="160">
        <f t="shared" si="44"/>
        <v>-0.96999999999999886</v>
      </c>
      <c r="AG123" s="160">
        <f t="shared" si="45"/>
        <v>-0.89999999999999858</v>
      </c>
      <c r="AH123" s="160">
        <f t="shared" si="46"/>
        <v>-0.57000000000000028</v>
      </c>
      <c r="AI123" s="160">
        <f t="shared" si="47"/>
        <v>0.25999999999999801</v>
      </c>
      <c r="AJ123" s="160">
        <f t="shared" si="48"/>
        <v>-0.39000000000000057</v>
      </c>
      <c r="AK123" s="160">
        <f t="shared" si="49"/>
        <v>-0.47999999999999687</v>
      </c>
      <c r="AL123" s="160">
        <f t="shared" si="34"/>
        <v>-1.6799999999999997</v>
      </c>
    </row>
    <row r="124" spans="1:38" x14ac:dyDescent="0.2">
      <c r="A124" s="82">
        <v>374117099193001</v>
      </c>
      <c r="B124" s="82" t="s">
        <v>152</v>
      </c>
      <c r="C124" s="111">
        <v>23.28</v>
      </c>
      <c r="D124" s="111">
        <v>23.62</v>
      </c>
      <c r="E124" s="111">
        <v>23.82</v>
      </c>
      <c r="F124" s="111">
        <v>24.15</v>
      </c>
      <c r="G124" s="111">
        <v>24.71</v>
      </c>
      <c r="H124" s="111">
        <v>24.84</v>
      </c>
      <c r="I124" s="111">
        <v>25.01</v>
      </c>
      <c r="J124" s="111">
        <v>25.16</v>
      </c>
      <c r="K124" s="111">
        <v>25.34</v>
      </c>
      <c r="L124" s="111">
        <v>25.46</v>
      </c>
      <c r="M124" s="111">
        <v>24.58</v>
      </c>
      <c r="N124" s="111">
        <v>25.9</v>
      </c>
      <c r="O124" s="111">
        <v>26.11</v>
      </c>
      <c r="P124" s="111">
        <v>26.43</v>
      </c>
      <c r="Q124" s="111">
        <v>26.82</v>
      </c>
      <c r="R124" s="107">
        <v>27.19</v>
      </c>
      <c r="S124" s="107">
        <v>27.67</v>
      </c>
      <c r="T124" s="107">
        <v>28.55</v>
      </c>
      <c r="V124" s="160">
        <f t="shared" si="33"/>
        <v>-0.33999999999999986</v>
      </c>
      <c r="W124" s="160">
        <f t="shared" si="35"/>
        <v>-0.19999999999999929</v>
      </c>
      <c r="X124" s="160">
        <f t="shared" si="36"/>
        <v>-0.32999999999999829</v>
      </c>
      <c r="Y124" s="160">
        <f t="shared" si="37"/>
        <v>-0.56000000000000227</v>
      </c>
      <c r="Z124" s="160">
        <f t="shared" si="38"/>
        <v>-0.12999999999999901</v>
      </c>
      <c r="AA124" s="160">
        <f t="shared" si="39"/>
        <v>-0.17000000000000171</v>
      </c>
      <c r="AB124" s="160">
        <f t="shared" si="40"/>
        <v>-0.14999999999999858</v>
      </c>
      <c r="AC124" s="160">
        <f t="shared" si="41"/>
        <v>-0.17999999999999972</v>
      </c>
      <c r="AD124" s="160">
        <f t="shared" si="42"/>
        <v>-0.12000000000000099</v>
      </c>
      <c r="AE124" s="160">
        <f t="shared" si="43"/>
        <v>0.88000000000000256</v>
      </c>
      <c r="AF124" s="160">
        <f t="shared" si="44"/>
        <v>-1.3200000000000003</v>
      </c>
      <c r="AG124" s="160">
        <f t="shared" si="45"/>
        <v>-0.21000000000000085</v>
      </c>
      <c r="AH124" s="160">
        <f t="shared" si="46"/>
        <v>-0.32000000000000028</v>
      </c>
      <c r="AI124" s="160">
        <f t="shared" si="47"/>
        <v>-0.39000000000000057</v>
      </c>
      <c r="AJ124" s="160">
        <f t="shared" si="48"/>
        <v>-0.37000000000000099</v>
      </c>
      <c r="AK124" s="160">
        <f t="shared" si="49"/>
        <v>-0.48000000000000043</v>
      </c>
      <c r="AL124" s="160">
        <f t="shared" si="34"/>
        <v>-0.87999999999999901</v>
      </c>
    </row>
    <row r="125" spans="1:38" x14ac:dyDescent="0.2">
      <c r="A125" s="81">
        <v>375759098524501</v>
      </c>
      <c r="B125" s="81" t="s">
        <v>153</v>
      </c>
      <c r="C125" s="112">
        <v>34.700000000000003</v>
      </c>
      <c r="D125" s="112">
        <v>34.18</v>
      </c>
      <c r="E125" s="112">
        <v>34.4</v>
      </c>
      <c r="F125" s="112">
        <v>33.950000000000003</v>
      </c>
      <c r="G125" s="112">
        <v>33.39</v>
      </c>
      <c r="H125" s="112">
        <v>33.03</v>
      </c>
      <c r="I125" s="112">
        <v>32.51</v>
      </c>
      <c r="J125" s="112">
        <v>32.86</v>
      </c>
      <c r="K125" s="112">
        <v>34.5</v>
      </c>
      <c r="L125" s="112">
        <v>35.869999999999997</v>
      </c>
      <c r="M125" s="112">
        <v>35.75</v>
      </c>
      <c r="N125" s="112">
        <v>35.53</v>
      </c>
      <c r="O125" s="112">
        <v>36.85</v>
      </c>
      <c r="P125" s="112">
        <v>32.82</v>
      </c>
      <c r="Q125" s="112">
        <v>31.94</v>
      </c>
      <c r="R125" s="112">
        <v>30.37</v>
      </c>
      <c r="S125" s="112">
        <v>29.86</v>
      </c>
      <c r="T125" s="112">
        <v>29.86</v>
      </c>
      <c r="V125" s="160">
        <f t="shared" si="33"/>
        <v>0.52000000000000313</v>
      </c>
      <c r="W125" s="160">
        <f t="shared" si="35"/>
        <v>-0.21999999999999886</v>
      </c>
      <c r="X125" s="160">
        <f t="shared" si="36"/>
        <v>0.44999999999999574</v>
      </c>
      <c r="Y125" s="160">
        <f t="shared" si="37"/>
        <v>0.56000000000000227</v>
      </c>
      <c r="Z125" s="160">
        <f t="shared" si="38"/>
        <v>0.35999999999999943</v>
      </c>
      <c r="AA125" s="160">
        <f t="shared" si="39"/>
        <v>0.52000000000000313</v>
      </c>
      <c r="AB125" s="160">
        <f t="shared" si="40"/>
        <v>-0.35000000000000142</v>
      </c>
      <c r="AC125" s="160">
        <f t="shared" si="41"/>
        <v>-1.6400000000000006</v>
      </c>
      <c r="AD125" s="160">
        <f t="shared" si="42"/>
        <v>-1.3699999999999974</v>
      </c>
      <c r="AE125" s="160">
        <f t="shared" si="43"/>
        <v>0.11999999999999744</v>
      </c>
      <c r="AF125" s="160">
        <f t="shared" si="44"/>
        <v>0.21999999999999886</v>
      </c>
      <c r="AG125" s="160">
        <f t="shared" si="45"/>
        <v>-1.3200000000000003</v>
      </c>
      <c r="AH125" s="160">
        <f t="shared" si="46"/>
        <v>4.0300000000000011</v>
      </c>
      <c r="AI125" s="160">
        <f t="shared" si="47"/>
        <v>0.87999999999999901</v>
      </c>
      <c r="AJ125" s="160">
        <f t="shared" si="48"/>
        <v>1.5700000000000003</v>
      </c>
      <c r="AK125" s="160">
        <f t="shared" si="49"/>
        <v>0.51000000000000156</v>
      </c>
      <c r="AL125" s="160">
        <f t="shared" si="34"/>
        <v>0</v>
      </c>
    </row>
    <row r="126" spans="1:38" x14ac:dyDescent="0.2">
      <c r="A126" s="81">
        <v>375813098595101</v>
      </c>
      <c r="B126" s="81" t="s">
        <v>154</v>
      </c>
      <c r="C126" s="113">
        <v>22.48</v>
      </c>
      <c r="D126" s="113">
        <v>20.74</v>
      </c>
      <c r="E126" s="113">
        <v>18.53</v>
      </c>
      <c r="F126" s="113">
        <v>17.170000000000002</v>
      </c>
      <c r="G126" s="113">
        <v>17.079999999999998</v>
      </c>
      <c r="H126" s="113">
        <v>17.8</v>
      </c>
      <c r="I126" s="113">
        <v>16.559999999999999</v>
      </c>
      <c r="J126" s="113">
        <v>18.95</v>
      </c>
      <c r="K126" s="113">
        <v>21.02</v>
      </c>
      <c r="L126" s="113">
        <v>23.46</v>
      </c>
      <c r="M126" s="113">
        <v>24.22</v>
      </c>
      <c r="N126" s="113">
        <v>24.32</v>
      </c>
      <c r="O126" s="113">
        <v>26.06</v>
      </c>
      <c r="P126" s="113">
        <v>24.6</v>
      </c>
      <c r="Q126" s="113">
        <v>22.17</v>
      </c>
      <c r="R126" s="113">
        <v>22.2</v>
      </c>
      <c r="S126" s="119"/>
      <c r="T126" s="119"/>
      <c r="V126" s="160">
        <f t="shared" si="33"/>
        <v>1.740000000000002</v>
      </c>
      <c r="W126" s="160">
        <f t="shared" si="35"/>
        <v>2.2099999999999973</v>
      </c>
      <c r="X126" s="160">
        <f t="shared" si="36"/>
        <v>1.3599999999999994</v>
      </c>
      <c r="Y126" s="160">
        <f t="shared" si="37"/>
        <v>9.0000000000003411E-2</v>
      </c>
      <c r="Z126" s="160">
        <f t="shared" si="38"/>
        <v>-0.72000000000000242</v>
      </c>
      <c r="AA126" s="160">
        <f t="shared" si="39"/>
        <v>1.240000000000002</v>
      </c>
      <c r="AB126" s="160">
        <f t="shared" si="40"/>
        <v>-2.3900000000000006</v>
      </c>
      <c r="AC126" s="160">
        <f t="shared" si="41"/>
        <v>-2.0700000000000003</v>
      </c>
      <c r="AD126" s="160">
        <f t="shared" si="42"/>
        <v>-2.4400000000000013</v>
      </c>
      <c r="AE126" s="160">
        <f t="shared" si="43"/>
        <v>-0.75999999999999801</v>
      </c>
      <c r="AF126" s="160">
        <f t="shared" si="44"/>
        <v>-0.10000000000000142</v>
      </c>
      <c r="AG126" s="160">
        <f t="shared" si="45"/>
        <v>-1.7399999999999984</v>
      </c>
      <c r="AH126" s="160">
        <f t="shared" si="46"/>
        <v>1.4599999999999973</v>
      </c>
      <c r="AI126" s="160">
        <f t="shared" si="47"/>
        <v>2.4299999999999997</v>
      </c>
      <c r="AJ126" s="160">
        <f t="shared" si="48"/>
        <v>-2.9999999999997584E-2</v>
      </c>
      <c r="AK126" s="160"/>
      <c r="AL126" s="160"/>
    </row>
    <row r="127" spans="1:38" x14ac:dyDescent="0.2">
      <c r="A127" s="81">
        <v>375456098593401</v>
      </c>
      <c r="B127" s="81" t="s">
        <v>155</v>
      </c>
      <c r="C127" s="114">
        <v>27.8</v>
      </c>
      <c r="D127" s="114">
        <v>24.3</v>
      </c>
      <c r="E127" s="114">
        <v>23.1</v>
      </c>
      <c r="F127" s="114">
        <v>20.170000000000002</v>
      </c>
      <c r="G127" s="114">
        <v>20.100000000000001</v>
      </c>
      <c r="H127" s="114">
        <v>20.99</v>
      </c>
      <c r="I127" s="114">
        <v>20.399999999999999</v>
      </c>
      <c r="J127" s="114">
        <v>22.8</v>
      </c>
      <c r="K127" s="114">
        <v>27.88</v>
      </c>
      <c r="L127" s="114">
        <v>30.46</v>
      </c>
      <c r="M127" s="114">
        <v>30.87</v>
      </c>
      <c r="N127" s="114">
        <v>29.36</v>
      </c>
      <c r="O127" s="114">
        <v>31.65</v>
      </c>
      <c r="P127" s="114">
        <v>25.85</v>
      </c>
      <c r="Q127" s="114">
        <v>24.23</v>
      </c>
      <c r="R127" s="114">
        <v>22.59</v>
      </c>
      <c r="S127" s="114">
        <v>21.05</v>
      </c>
      <c r="T127" s="114">
        <v>25.33</v>
      </c>
      <c r="V127" s="160">
        <f t="shared" si="33"/>
        <v>3.5</v>
      </c>
      <c r="W127" s="160">
        <f t="shared" si="35"/>
        <v>1.1999999999999993</v>
      </c>
      <c r="X127" s="160">
        <f t="shared" si="36"/>
        <v>2.9299999999999997</v>
      </c>
      <c r="Y127" s="160">
        <f t="shared" si="37"/>
        <v>7.0000000000000284E-2</v>
      </c>
      <c r="Z127" s="160">
        <f t="shared" si="38"/>
        <v>-0.88999999999999702</v>
      </c>
      <c r="AA127" s="160">
        <f t="shared" si="39"/>
        <v>0.58999999999999986</v>
      </c>
      <c r="AB127" s="160">
        <f t="shared" si="40"/>
        <v>-2.4000000000000021</v>
      </c>
      <c r="AC127" s="160">
        <f t="shared" si="41"/>
        <v>-5.0799999999999983</v>
      </c>
      <c r="AD127" s="160">
        <f t="shared" si="42"/>
        <v>-2.5800000000000018</v>
      </c>
      <c r="AE127" s="160">
        <f t="shared" si="43"/>
        <v>-0.41000000000000014</v>
      </c>
      <c r="AF127" s="160">
        <f t="shared" si="44"/>
        <v>1.5100000000000016</v>
      </c>
      <c r="AG127" s="160">
        <f t="shared" si="45"/>
        <v>-2.2899999999999991</v>
      </c>
      <c r="AH127" s="160">
        <f t="shared" si="46"/>
        <v>5.7999999999999972</v>
      </c>
      <c r="AI127" s="160">
        <f t="shared" si="47"/>
        <v>1.620000000000001</v>
      </c>
      <c r="AJ127" s="160">
        <f t="shared" si="48"/>
        <v>1.6400000000000006</v>
      </c>
      <c r="AK127" s="160">
        <f t="shared" si="49"/>
        <v>1.5399999999999991</v>
      </c>
      <c r="AL127" s="160">
        <f t="shared" si="34"/>
        <v>-4.2799999999999976</v>
      </c>
    </row>
    <row r="128" spans="1:38" x14ac:dyDescent="0.2">
      <c r="A128" s="82">
        <v>375521098543201</v>
      </c>
      <c r="B128" s="82" t="s">
        <v>156</v>
      </c>
      <c r="C128" s="115">
        <v>22.76</v>
      </c>
      <c r="D128" s="115">
        <v>19.5</v>
      </c>
      <c r="E128" s="115">
        <v>18.63</v>
      </c>
      <c r="F128" s="115">
        <v>18.5</v>
      </c>
      <c r="G128" s="115">
        <v>17.64</v>
      </c>
      <c r="H128" s="115">
        <v>18.920000000000002</v>
      </c>
      <c r="I128" s="115">
        <v>18.79</v>
      </c>
      <c r="J128" s="115">
        <v>20.239999999999998</v>
      </c>
      <c r="K128" s="115">
        <v>22.61</v>
      </c>
      <c r="L128" s="115">
        <v>24.33</v>
      </c>
      <c r="M128" s="115">
        <v>24.65</v>
      </c>
      <c r="N128" s="115">
        <v>22.18</v>
      </c>
      <c r="O128" s="115">
        <v>24.71</v>
      </c>
      <c r="P128" s="115">
        <v>17.62</v>
      </c>
      <c r="Q128" s="115">
        <v>17.28</v>
      </c>
      <c r="R128" s="115">
        <v>15.48</v>
      </c>
      <c r="S128" s="115">
        <v>16.25</v>
      </c>
      <c r="T128" s="115">
        <v>20.29</v>
      </c>
      <c r="V128" s="160">
        <f t="shared" si="33"/>
        <v>3.2600000000000016</v>
      </c>
      <c r="W128" s="160">
        <f t="shared" si="35"/>
        <v>0.87000000000000099</v>
      </c>
      <c r="X128" s="160">
        <f t="shared" si="36"/>
        <v>0.12999999999999901</v>
      </c>
      <c r="Y128" s="160">
        <f t="shared" si="37"/>
        <v>0.85999999999999943</v>
      </c>
      <c r="Z128" s="160">
        <f t="shared" si="38"/>
        <v>-1.2800000000000011</v>
      </c>
      <c r="AA128" s="160">
        <f t="shared" si="39"/>
        <v>0.13000000000000256</v>
      </c>
      <c r="AB128" s="160">
        <f t="shared" si="40"/>
        <v>-1.4499999999999993</v>
      </c>
      <c r="AC128" s="160">
        <f t="shared" si="41"/>
        <v>-2.370000000000001</v>
      </c>
      <c r="AD128" s="160">
        <f t="shared" si="42"/>
        <v>-1.7199999999999989</v>
      </c>
      <c r="AE128" s="160">
        <f t="shared" si="43"/>
        <v>-0.32000000000000028</v>
      </c>
      <c r="AF128" s="160">
        <f t="shared" si="44"/>
        <v>2.4699999999999989</v>
      </c>
      <c r="AG128" s="160">
        <f t="shared" si="45"/>
        <v>-2.5300000000000011</v>
      </c>
      <c r="AH128" s="160">
        <f t="shared" si="46"/>
        <v>7.09</v>
      </c>
      <c r="AI128" s="160">
        <f t="shared" si="47"/>
        <v>0.33999999999999986</v>
      </c>
      <c r="AJ128" s="160">
        <f t="shared" si="48"/>
        <v>1.8000000000000007</v>
      </c>
      <c r="AK128" s="160">
        <f t="shared" si="49"/>
        <v>-0.76999999999999957</v>
      </c>
      <c r="AL128" s="160">
        <f t="shared" si="34"/>
        <v>-4.0399999999999991</v>
      </c>
    </row>
    <row r="129" spans="1:38" x14ac:dyDescent="0.2">
      <c r="A129" s="82">
        <v>380143098583001</v>
      </c>
      <c r="B129" s="82" t="s">
        <v>157</v>
      </c>
      <c r="C129" s="116">
        <v>29.49</v>
      </c>
      <c r="D129" s="116">
        <v>36.65</v>
      </c>
      <c r="E129" s="116">
        <v>36.9</v>
      </c>
      <c r="F129" s="116">
        <v>36.700000000000003</v>
      </c>
      <c r="G129" s="116">
        <v>36.520000000000003</v>
      </c>
      <c r="H129" s="116"/>
      <c r="I129" s="116"/>
      <c r="J129" s="116"/>
      <c r="K129" s="116"/>
      <c r="L129" s="116"/>
      <c r="M129" s="116"/>
      <c r="N129" s="116"/>
      <c r="O129" s="116">
        <v>40.43</v>
      </c>
      <c r="P129" s="116">
        <v>33.61</v>
      </c>
      <c r="Q129" s="116">
        <v>33.409999999999997</v>
      </c>
      <c r="R129" s="116">
        <v>31.7</v>
      </c>
      <c r="S129" s="116">
        <v>31.97</v>
      </c>
      <c r="T129" s="116">
        <v>34.94</v>
      </c>
      <c r="V129" s="160">
        <f t="shared" si="33"/>
        <v>-7.16</v>
      </c>
      <c r="W129" s="160">
        <f t="shared" si="35"/>
        <v>-0.25</v>
      </c>
      <c r="X129" s="160">
        <f t="shared" si="36"/>
        <v>0.19999999999999574</v>
      </c>
      <c r="Y129" s="160">
        <f t="shared" si="37"/>
        <v>0.17999999999999972</v>
      </c>
      <c r="Z129" s="160"/>
      <c r="AA129" s="160"/>
      <c r="AB129" s="160"/>
      <c r="AC129" s="160"/>
      <c r="AD129" s="160"/>
      <c r="AE129" s="160"/>
      <c r="AF129" s="160"/>
      <c r="AG129" s="160"/>
      <c r="AH129" s="160">
        <f t="shared" si="46"/>
        <v>6.82</v>
      </c>
      <c r="AI129" s="160">
        <f t="shared" si="47"/>
        <v>0.20000000000000284</v>
      </c>
      <c r="AJ129" s="160">
        <f t="shared" si="48"/>
        <v>1.7099999999999973</v>
      </c>
      <c r="AK129" s="160">
        <f t="shared" si="49"/>
        <v>-0.26999999999999957</v>
      </c>
      <c r="AL129" s="160">
        <f t="shared" si="34"/>
        <v>-2.9699999999999989</v>
      </c>
    </row>
    <row r="130" spans="1:38" x14ac:dyDescent="0.2">
      <c r="A130" s="81">
        <v>380301098502501</v>
      </c>
      <c r="B130" s="81" t="s">
        <v>158</v>
      </c>
      <c r="C130" s="86">
        <v>13.23</v>
      </c>
      <c r="D130" s="86">
        <v>12.31</v>
      </c>
      <c r="E130" s="86">
        <v>11.58</v>
      </c>
      <c r="F130" s="86">
        <v>12.28</v>
      </c>
      <c r="G130" s="86">
        <v>11.35</v>
      </c>
      <c r="H130" s="86">
        <v>11.48</v>
      </c>
      <c r="I130" s="86">
        <v>11.24</v>
      </c>
      <c r="J130" s="86">
        <v>11.19</v>
      </c>
      <c r="K130" s="86">
        <v>15.3</v>
      </c>
      <c r="L130" s="86">
        <v>14.81</v>
      </c>
      <c r="M130" s="86">
        <v>14.21</v>
      </c>
      <c r="N130" s="86">
        <v>14.66</v>
      </c>
      <c r="O130" s="86">
        <v>15.25</v>
      </c>
      <c r="P130" s="86">
        <v>10.15</v>
      </c>
      <c r="Q130" s="87">
        <v>8.73</v>
      </c>
      <c r="R130" s="87">
        <v>7.88</v>
      </c>
      <c r="S130" s="87">
        <v>7.95</v>
      </c>
      <c r="T130" s="87">
        <v>11.53</v>
      </c>
      <c r="V130" s="160">
        <f t="shared" si="33"/>
        <v>0.91999999999999993</v>
      </c>
      <c r="W130" s="160">
        <f t="shared" si="35"/>
        <v>0.73000000000000043</v>
      </c>
      <c r="X130" s="160">
        <f t="shared" si="36"/>
        <v>-0.69999999999999929</v>
      </c>
      <c r="Y130" s="160">
        <f t="shared" si="37"/>
        <v>0.92999999999999972</v>
      </c>
      <c r="Z130" s="160">
        <f t="shared" si="38"/>
        <v>-0.13000000000000078</v>
      </c>
      <c r="AA130" s="160">
        <f t="shared" si="39"/>
        <v>0.24000000000000021</v>
      </c>
      <c r="AB130" s="160">
        <f t="shared" si="40"/>
        <v>5.0000000000000711E-2</v>
      </c>
      <c r="AC130" s="160">
        <f t="shared" si="41"/>
        <v>-4.1100000000000012</v>
      </c>
      <c r="AD130" s="160">
        <f t="shared" si="42"/>
        <v>0.49000000000000021</v>
      </c>
      <c r="AE130" s="160">
        <f t="shared" si="43"/>
        <v>0.59999999999999964</v>
      </c>
      <c r="AF130" s="160">
        <f t="shared" si="44"/>
        <v>-0.44999999999999929</v>
      </c>
      <c r="AG130" s="160">
        <f t="shared" si="45"/>
        <v>-0.58999999999999986</v>
      </c>
      <c r="AH130" s="160">
        <f t="shared" si="46"/>
        <v>5.0999999999999996</v>
      </c>
      <c r="AI130" s="160">
        <f t="shared" si="47"/>
        <v>1.42</v>
      </c>
      <c r="AJ130" s="160">
        <f t="shared" si="48"/>
        <v>0.85000000000000053</v>
      </c>
      <c r="AK130" s="160">
        <f t="shared" si="49"/>
        <v>-7.0000000000000284E-2</v>
      </c>
      <c r="AL130" s="160">
        <f t="shared" si="34"/>
        <v>-3.5799999999999992</v>
      </c>
    </row>
    <row r="131" spans="1:38" x14ac:dyDescent="0.2">
      <c r="A131" s="81">
        <v>380129098502501</v>
      </c>
      <c r="B131" s="81" t="s">
        <v>159</v>
      </c>
      <c r="C131" s="117">
        <v>33.049999999999997</v>
      </c>
      <c r="D131" s="117">
        <v>32.75</v>
      </c>
      <c r="E131" s="117">
        <v>32.96</v>
      </c>
      <c r="F131" s="117">
        <v>32.880000000000003</v>
      </c>
      <c r="G131" s="117">
        <v>32.369999999999997</v>
      </c>
      <c r="H131" s="117">
        <v>32.130000000000003</v>
      </c>
      <c r="I131" s="117">
        <v>30.28</v>
      </c>
      <c r="J131" s="117">
        <v>31.71</v>
      </c>
      <c r="K131" s="117">
        <v>33.33</v>
      </c>
      <c r="L131" s="117">
        <v>34.67</v>
      </c>
      <c r="M131" s="117">
        <v>34.479999999999997</v>
      </c>
      <c r="N131" s="117">
        <v>34.18</v>
      </c>
      <c r="O131" s="117">
        <v>35.200000000000003</v>
      </c>
      <c r="P131" s="117">
        <v>30.51</v>
      </c>
      <c r="Q131" s="117">
        <v>29.6</v>
      </c>
      <c r="R131" s="117">
        <v>27.83</v>
      </c>
      <c r="S131" s="117">
        <v>28.36</v>
      </c>
      <c r="T131" s="117"/>
      <c r="V131" s="160">
        <f t="shared" si="33"/>
        <v>0.29999999999999716</v>
      </c>
      <c r="W131" s="160">
        <f t="shared" si="35"/>
        <v>-0.21000000000000085</v>
      </c>
      <c r="X131" s="160">
        <f t="shared" si="36"/>
        <v>7.9999999999998295E-2</v>
      </c>
      <c r="Y131" s="160">
        <f t="shared" si="37"/>
        <v>0.51000000000000512</v>
      </c>
      <c r="Z131" s="160">
        <f t="shared" si="38"/>
        <v>0.23999999999999488</v>
      </c>
      <c r="AA131" s="160">
        <f t="shared" si="39"/>
        <v>1.8500000000000014</v>
      </c>
      <c r="AB131" s="160">
        <f t="shared" si="40"/>
        <v>-1.4299999999999997</v>
      </c>
      <c r="AC131" s="160">
        <f t="shared" si="41"/>
        <v>-1.6199999999999974</v>
      </c>
      <c r="AD131" s="160">
        <f t="shared" si="42"/>
        <v>-1.3400000000000034</v>
      </c>
      <c r="AE131" s="160">
        <f t="shared" si="43"/>
        <v>0.19000000000000483</v>
      </c>
      <c r="AF131" s="160">
        <f t="shared" si="44"/>
        <v>0.29999999999999716</v>
      </c>
      <c r="AG131" s="160">
        <f t="shared" si="45"/>
        <v>-1.0200000000000031</v>
      </c>
      <c r="AH131" s="160">
        <f t="shared" si="46"/>
        <v>4.6900000000000013</v>
      </c>
      <c r="AI131" s="160">
        <f t="shared" si="47"/>
        <v>0.91000000000000014</v>
      </c>
      <c r="AJ131" s="160">
        <f t="shared" si="48"/>
        <v>1.7700000000000031</v>
      </c>
      <c r="AK131" s="160">
        <f t="shared" si="49"/>
        <v>-0.53000000000000114</v>
      </c>
      <c r="AL131" s="160"/>
    </row>
    <row r="132" spans="1:38" x14ac:dyDescent="0.2">
      <c r="A132" s="81">
        <v>375859098574001</v>
      </c>
      <c r="B132" s="81" t="s">
        <v>160</v>
      </c>
      <c r="C132" s="118">
        <v>31.78</v>
      </c>
      <c r="D132" s="118">
        <v>30.69</v>
      </c>
      <c r="E132" s="118">
        <v>30.19</v>
      </c>
      <c r="F132" s="118">
        <v>29.6</v>
      </c>
      <c r="G132" s="118">
        <v>29.38</v>
      </c>
      <c r="H132" s="118">
        <v>29.75</v>
      </c>
      <c r="I132" s="118">
        <v>29.33</v>
      </c>
      <c r="J132" s="118">
        <v>29.72</v>
      </c>
      <c r="K132" s="118">
        <v>31.73</v>
      </c>
      <c r="L132" s="118">
        <v>33.29</v>
      </c>
      <c r="M132" s="118">
        <v>33.979999999999997</v>
      </c>
      <c r="N132" s="118">
        <v>34.229999999999997</v>
      </c>
      <c r="O132" s="118">
        <v>35.020000000000003</v>
      </c>
      <c r="P132" s="118">
        <v>30.77</v>
      </c>
      <c r="Q132" s="118">
        <v>29.58</v>
      </c>
      <c r="R132" s="118">
        <v>27.48</v>
      </c>
      <c r="S132" s="118">
        <v>26.65</v>
      </c>
      <c r="T132" s="118">
        <v>29.79</v>
      </c>
      <c r="V132" s="160">
        <f t="shared" si="33"/>
        <v>1.0899999999999999</v>
      </c>
      <c r="W132" s="160">
        <f t="shared" si="35"/>
        <v>0.5</v>
      </c>
      <c r="X132" s="160">
        <f t="shared" si="36"/>
        <v>0.58999999999999986</v>
      </c>
      <c r="Y132" s="160">
        <f t="shared" si="37"/>
        <v>0.22000000000000242</v>
      </c>
      <c r="Z132" s="160">
        <f t="shared" si="38"/>
        <v>-0.37000000000000099</v>
      </c>
      <c r="AA132" s="160">
        <f t="shared" si="39"/>
        <v>0.42000000000000171</v>
      </c>
      <c r="AB132" s="160">
        <f t="shared" si="40"/>
        <v>-0.39000000000000057</v>
      </c>
      <c r="AC132" s="160">
        <f t="shared" si="41"/>
        <v>-2.0100000000000016</v>
      </c>
      <c r="AD132" s="160">
        <f t="shared" si="42"/>
        <v>-1.5599999999999987</v>
      </c>
      <c r="AE132" s="160">
        <f t="shared" si="43"/>
        <v>-0.68999999999999773</v>
      </c>
      <c r="AF132" s="160">
        <f t="shared" si="44"/>
        <v>-0.25</v>
      </c>
      <c r="AG132" s="160">
        <f t="shared" si="45"/>
        <v>-0.79000000000000625</v>
      </c>
      <c r="AH132" s="160">
        <f t="shared" si="46"/>
        <v>4.2500000000000036</v>
      </c>
      <c r="AI132" s="160">
        <f t="shared" si="47"/>
        <v>1.1900000000000013</v>
      </c>
      <c r="AJ132" s="160">
        <f t="shared" si="48"/>
        <v>2.0999999999999979</v>
      </c>
      <c r="AK132" s="160">
        <f t="shared" si="49"/>
        <v>0.83000000000000185</v>
      </c>
      <c r="AL132" s="160">
        <f t="shared" si="34"/>
        <v>-3.1400000000000006</v>
      </c>
    </row>
    <row r="133" spans="1:38" x14ac:dyDescent="0.2">
      <c r="A133" s="81">
        <v>375551099010301</v>
      </c>
      <c r="B133" s="81" t="s">
        <v>161</v>
      </c>
      <c r="C133" s="86">
        <v>28.92</v>
      </c>
      <c r="D133" s="86">
        <v>25.62</v>
      </c>
      <c r="E133" s="86">
        <v>21.41</v>
      </c>
      <c r="F133" s="86">
        <v>19.7</v>
      </c>
      <c r="G133" s="86">
        <v>20.38</v>
      </c>
      <c r="H133" s="86">
        <v>20.93</v>
      </c>
      <c r="I133" s="86">
        <v>22.25</v>
      </c>
      <c r="J133" s="86">
        <v>23.54</v>
      </c>
      <c r="K133" s="86">
        <v>27.48</v>
      </c>
      <c r="L133" s="86">
        <v>30.35</v>
      </c>
      <c r="M133" s="86">
        <v>30.96</v>
      </c>
      <c r="N133" s="86">
        <v>30.05</v>
      </c>
      <c r="O133" s="86">
        <v>32.1</v>
      </c>
      <c r="P133" s="86">
        <v>26.12</v>
      </c>
      <c r="Q133" s="87">
        <v>24.93</v>
      </c>
      <c r="R133" s="87">
        <v>23.21</v>
      </c>
      <c r="S133" s="87">
        <v>21.7</v>
      </c>
      <c r="T133" s="87"/>
      <c r="V133" s="160">
        <f t="shared" si="33"/>
        <v>3.3000000000000007</v>
      </c>
      <c r="W133" s="160">
        <f t="shared" si="35"/>
        <v>4.2100000000000009</v>
      </c>
      <c r="X133" s="160">
        <f t="shared" si="36"/>
        <v>1.7100000000000009</v>
      </c>
      <c r="Y133" s="160">
        <f t="shared" si="37"/>
        <v>-0.67999999999999972</v>
      </c>
      <c r="Z133" s="160">
        <f t="shared" si="38"/>
        <v>-0.55000000000000071</v>
      </c>
      <c r="AA133" s="160">
        <f t="shared" si="39"/>
        <v>-1.3200000000000003</v>
      </c>
      <c r="AB133" s="160">
        <f t="shared" si="40"/>
        <v>-1.2899999999999991</v>
      </c>
      <c r="AC133" s="160">
        <f t="shared" si="41"/>
        <v>-3.9400000000000013</v>
      </c>
      <c r="AD133" s="160">
        <f t="shared" si="42"/>
        <v>-2.870000000000001</v>
      </c>
      <c r="AE133" s="160">
        <f t="shared" si="43"/>
        <v>-0.60999999999999943</v>
      </c>
      <c r="AF133" s="160">
        <f t="shared" si="44"/>
        <v>0.91000000000000014</v>
      </c>
      <c r="AG133" s="160">
        <f t="shared" si="45"/>
        <v>-2.0500000000000007</v>
      </c>
      <c r="AH133" s="160">
        <f t="shared" si="46"/>
        <v>5.98</v>
      </c>
      <c r="AI133" s="160">
        <f t="shared" si="47"/>
        <v>1.1900000000000013</v>
      </c>
      <c r="AJ133" s="160">
        <f t="shared" si="48"/>
        <v>1.7199999999999989</v>
      </c>
      <c r="AK133" s="160">
        <f t="shared" si="49"/>
        <v>1.5100000000000016</v>
      </c>
      <c r="AL133" s="160"/>
    </row>
    <row r="134" spans="1:38" x14ac:dyDescent="0.2">
      <c r="A134" s="81">
        <v>375507098581101</v>
      </c>
      <c r="B134" s="81" t="s">
        <v>162</v>
      </c>
      <c r="C134" s="86">
        <v>26.79</v>
      </c>
      <c r="D134" s="86">
        <v>23.35</v>
      </c>
      <c r="E134" s="86">
        <v>19.579999999999998</v>
      </c>
      <c r="F134" s="86">
        <v>18.79</v>
      </c>
      <c r="G134" s="86">
        <v>19.100000000000001</v>
      </c>
      <c r="H134" s="86">
        <v>19.3</v>
      </c>
      <c r="I134" s="86">
        <v>20.69</v>
      </c>
      <c r="J134" s="86">
        <v>22.62</v>
      </c>
      <c r="K134" s="86">
        <v>26.1</v>
      </c>
      <c r="L134" s="86">
        <v>28.62</v>
      </c>
      <c r="M134" s="86">
        <v>28.67</v>
      </c>
      <c r="N134" s="86">
        <v>26.91</v>
      </c>
      <c r="O134" s="86">
        <v>29.61</v>
      </c>
      <c r="P134" s="86">
        <v>23.68</v>
      </c>
      <c r="Q134" s="87">
        <v>21.22</v>
      </c>
      <c r="R134" s="87">
        <v>19.75</v>
      </c>
      <c r="S134" s="87">
        <v>18.43</v>
      </c>
      <c r="T134" s="87"/>
      <c r="V134" s="160">
        <f t="shared" si="33"/>
        <v>3.4399999999999977</v>
      </c>
      <c r="W134" s="160">
        <f t="shared" si="35"/>
        <v>3.7700000000000031</v>
      </c>
      <c r="X134" s="160">
        <f t="shared" si="36"/>
        <v>0.78999999999999915</v>
      </c>
      <c r="Y134" s="160">
        <f t="shared" si="37"/>
        <v>-0.31000000000000227</v>
      </c>
      <c r="Z134" s="160">
        <f t="shared" si="38"/>
        <v>-0.19999999999999929</v>
      </c>
      <c r="AA134" s="160">
        <f t="shared" si="39"/>
        <v>-1.3900000000000006</v>
      </c>
      <c r="AB134" s="160">
        <f t="shared" si="40"/>
        <v>-1.9299999999999997</v>
      </c>
      <c r="AC134" s="160">
        <f t="shared" si="41"/>
        <v>-3.4800000000000004</v>
      </c>
      <c r="AD134" s="160">
        <f t="shared" si="42"/>
        <v>-2.5199999999999996</v>
      </c>
      <c r="AE134" s="160">
        <f t="shared" si="43"/>
        <v>-5.0000000000000711E-2</v>
      </c>
      <c r="AF134" s="160">
        <f t="shared" si="44"/>
        <v>1.7600000000000016</v>
      </c>
      <c r="AG134" s="160">
        <f t="shared" si="45"/>
        <v>-2.6999999999999993</v>
      </c>
      <c r="AH134" s="160">
        <f t="shared" si="46"/>
        <v>5.93</v>
      </c>
      <c r="AI134" s="160">
        <f t="shared" si="47"/>
        <v>2.4600000000000009</v>
      </c>
      <c r="AJ134" s="160">
        <f t="shared" si="48"/>
        <v>1.4699999999999989</v>
      </c>
      <c r="AK134" s="160">
        <f t="shared" si="49"/>
        <v>1.3200000000000003</v>
      </c>
      <c r="AL134" s="160"/>
    </row>
    <row r="135" spans="1:38" x14ac:dyDescent="0.2">
      <c r="A135" s="81">
        <v>375330098565101</v>
      </c>
      <c r="B135" s="81" t="s">
        <v>163</v>
      </c>
      <c r="C135" s="86">
        <v>18.23</v>
      </c>
      <c r="D135" s="86">
        <v>12.29</v>
      </c>
      <c r="E135" s="86">
        <v>12.74</v>
      </c>
      <c r="F135" s="86">
        <v>12.89</v>
      </c>
      <c r="G135" s="86">
        <v>13.03</v>
      </c>
      <c r="H135" s="86">
        <v>13.3</v>
      </c>
      <c r="I135" s="86">
        <v>13.58</v>
      </c>
      <c r="J135" s="86">
        <v>13.86</v>
      </c>
      <c r="K135" s="86">
        <v>14.2</v>
      </c>
      <c r="L135" s="86">
        <v>14.53</v>
      </c>
      <c r="M135" s="86">
        <v>14.09</v>
      </c>
      <c r="N135" s="86">
        <v>14.5</v>
      </c>
      <c r="O135" s="86">
        <v>14.34</v>
      </c>
      <c r="P135" s="86">
        <v>9.64</v>
      </c>
      <c r="Q135" s="87">
        <v>9.66</v>
      </c>
      <c r="R135" s="87">
        <v>9.6199999999999992</v>
      </c>
      <c r="S135" s="87">
        <v>9.33</v>
      </c>
      <c r="T135" s="87">
        <v>9.48</v>
      </c>
      <c r="V135" s="160">
        <f t="shared" si="33"/>
        <v>5.9400000000000013</v>
      </c>
      <c r="W135" s="160">
        <f t="shared" si="35"/>
        <v>-0.45000000000000107</v>
      </c>
      <c r="X135" s="160">
        <f t="shared" si="36"/>
        <v>-0.15000000000000036</v>
      </c>
      <c r="Y135" s="160">
        <f t="shared" si="37"/>
        <v>-0.13999999999999879</v>
      </c>
      <c r="Z135" s="160">
        <f t="shared" si="38"/>
        <v>-0.27000000000000135</v>
      </c>
      <c r="AA135" s="160">
        <f t="shared" si="39"/>
        <v>-0.27999999999999936</v>
      </c>
      <c r="AB135" s="160">
        <f t="shared" si="40"/>
        <v>-0.27999999999999936</v>
      </c>
      <c r="AC135" s="160">
        <f t="shared" si="41"/>
        <v>-0.33999999999999986</v>
      </c>
      <c r="AD135" s="160">
        <f t="shared" si="42"/>
        <v>-0.33000000000000007</v>
      </c>
      <c r="AE135" s="160">
        <f t="shared" si="43"/>
        <v>0.4399999999999995</v>
      </c>
      <c r="AF135" s="160">
        <f t="shared" si="44"/>
        <v>-0.41000000000000014</v>
      </c>
      <c r="AG135" s="160">
        <f t="shared" si="45"/>
        <v>0.16000000000000014</v>
      </c>
      <c r="AH135" s="160">
        <f t="shared" si="46"/>
        <v>4.6999999999999993</v>
      </c>
      <c r="AI135" s="160">
        <f t="shared" si="47"/>
        <v>-1.9999999999999574E-2</v>
      </c>
      <c r="AJ135" s="160">
        <f t="shared" si="48"/>
        <v>4.0000000000000924E-2</v>
      </c>
      <c r="AK135" s="160">
        <f t="shared" si="49"/>
        <v>0.28999999999999915</v>
      </c>
      <c r="AL135" s="160">
        <f t="shared" si="34"/>
        <v>-0.15000000000000036</v>
      </c>
    </row>
    <row r="136" spans="1:38" x14ac:dyDescent="0.2">
      <c r="A136" s="81">
        <v>375957098502501</v>
      </c>
      <c r="B136" s="81" t="s">
        <v>164</v>
      </c>
      <c r="C136" s="86"/>
      <c r="D136" s="86"/>
      <c r="E136" s="86"/>
      <c r="F136" s="86"/>
      <c r="G136" s="86"/>
      <c r="H136" s="86"/>
      <c r="I136" s="86">
        <v>30.08</v>
      </c>
      <c r="J136" s="86">
        <v>30.21</v>
      </c>
      <c r="K136" s="86">
        <v>31.81</v>
      </c>
      <c r="L136" s="86">
        <v>32.979999999999997</v>
      </c>
      <c r="M136" s="86">
        <v>32.549999999999997</v>
      </c>
      <c r="N136" s="86">
        <v>32.380000000000003</v>
      </c>
      <c r="O136" s="86">
        <v>33.35</v>
      </c>
      <c r="P136" s="86">
        <v>28.65</v>
      </c>
      <c r="Q136" s="87">
        <v>28.11</v>
      </c>
      <c r="R136" s="87">
        <v>26.82</v>
      </c>
      <c r="S136" s="87">
        <v>27.49</v>
      </c>
      <c r="T136" s="87">
        <v>30.53</v>
      </c>
      <c r="V136" s="160"/>
      <c r="W136" s="160"/>
      <c r="X136" s="160"/>
      <c r="Y136" s="160"/>
      <c r="Z136" s="160"/>
      <c r="AA136" s="160"/>
      <c r="AB136" s="160">
        <f t="shared" si="40"/>
        <v>-0.13000000000000256</v>
      </c>
      <c r="AC136" s="160">
        <f t="shared" si="41"/>
        <v>-1.5999999999999979</v>
      </c>
      <c r="AD136" s="160">
        <f t="shared" si="42"/>
        <v>-1.1699999999999982</v>
      </c>
      <c r="AE136" s="160">
        <f t="shared" si="43"/>
        <v>0.42999999999999972</v>
      </c>
      <c r="AF136" s="160">
        <f t="shared" si="44"/>
        <v>0.1699999999999946</v>
      </c>
      <c r="AG136" s="160">
        <f t="shared" si="45"/>
        <v>-0.96999999999999886</v>
      </c>
      <c r="AH136" s="160">
        <f t="shared" si="46"/>
        <v>4.7000000000000028</v>
      </c>
      <c r="AI136" s="160">
        <f t="shared" si="47"/>
        <v>0.53999999999999915</v>
      </c>
      <c r="AJ136" s="160">
        <f t="shared" si="48"/>
        <v>1.2899999999999991</v>
      </c>
      <c r="AK136" s="160">
        <f t="shared" si="49"/>
        <v>-0.66999999999999815</v>
      </c>
      <c r="AL136" s="160">
        <f t="shared" si="34"/>
        <v>-3.0400000000000027</v>
      </c>
    </row>
    <row r="137" spans="1:38" x14ac:dyDescent="0.2">
      <c r="U137" s="3" t="s">
        <v>209</v>
      </c>
      <c r="V137" s="160">
        <f>AVERAGE(V83:V136)</f>
        <v>1.1299999999999999</v>
      </c>
      <c r="W137" s="160">
        <f t="shared" ref="W137:AL137" si="50">AVERAGE(W83:W136)</f>
        <v>1.3714000000000002</v>
      </c>
      <c r="X137" s="160">
        <f t="shared" si="50"/>
        <v>1.1173999999999999</v>
      </c>
      <c r="Y137" s="160">
        <f t="shared" si="50"/>
        <v>-0.70339999999999991</v>
      </c>
      <c r="Z137" s="160">
        <f t="shared" si="50"/>
        <v>-0.24729166666666638</v>
      </c>
      <c r="AA137" s="160">
        <f t="shared" si="50"/>
        <v>-7.6666666666666813E-2</v>
      </c>
      <c r="AB137" s="160">
        <f t="shared" si="50"/>
        <v>-1.5283673469387764</v>
      </c>
      <c r="AC137" s="160">
        <f t="shared" si="50"/>
        <v>-2.0266666666666673</v>
      </c>
      <c r="AD137" s="160">
        <f t="shared" si="50"/>
        <v>-1.5698000000000001</v>
      </c>
      <c r="AE137" s="160">
        <f t="shared" si="50"/>
        <v>-0.32180000000000009</v>
      </c>
      <c r="AF137" s="160">
        <f t="shared" si="50"/>
        <v>-0.2632000000000001</v>
      </c>
      <c r="AG137" s="160">
        <f t="shared" si="50"/>
        <v>-1.8997959183673478</v>
      </c>
      <c r="AH137" s="160">
        <f t="shared" si="50"/>
        <v>3.2719607843137246</v>
      </c>
      <c r="AI137" s="160">
        <f t="shared" si="50"/>
        <v>0.39372549019607889</v>
      </c>
      <c r="AJ137" s="160">
        <f t="shared" si="50"/>
        <v>0.1193999999999999</v>
      </c>
      <c r="AK137" s="160">
        <f t="shared" si="50"/>
        <v>0.23829787234042582</v>
      </c>
      <c r="AL137" s="160">
        <f t="shared" si="50"/>
        <v>-2.66</v>
      </c>
    </row>
    <row r="139" spans="1:38" x14ac:dyDescent="0.2">
      <c r="A139" s="3" t="s">
        <v>45</v>
      </c>
      <c r="V139" s="3" t="s">
        <v>208</v>
      </c>
    </row>
    <row r="140" spans="1:38" x14ac:dyDescent="0.2">
      <c r="A140" s="7" t="s">
        <v>47</v>
      </c>
      <c r="B140" s="7" t="s">
        <v>48</v>
      </c>
      <c r="C140" s="121">
        <v>34700</v>
      </c>
      <c r="D140" s="121">
        <v>35065</v>
      </c>
      <c r="E140" s="121">
        <v>35431</v>
      </c>
      <c r="F140" s="121">
        <v>35796</v>
      </c>
      <c r="G140" s="121">
        <v>36161</v>
      </c>
      <c r="H140" s="121">
        <v>36526</v>
      </c>
      <c r="I140" s="121">
        <v>36892</v>
      </c>
      <c r="J140" s="121">
        <v>37257</v>
      </c>
      <c r="K140" s="121">
        <v>37622</v>
      </c>
      <c r="L140" s="121">
        <v>37987</v>
      </c>
      <c r="M140" s="122">
        <v>2005</v>
      </c>
      <c r="N140" s="122">
        <v>2006</v>
      </c>
      <c r="O140" s="122">
        <v>2007</v>
      </c>
      <c r="P140" s="122">
        <v>2008</v>
      </c>
      <c r="Q140" s="123">
        <v>2009</v>
      </c>
      <c r="R140" s="3">
        <v>2010</v>
      </c>
      <c r="S140" s="3">
        <v>2011</v>
      </c>
      <c r="T140" s="3">
        <v>2012</v>
      </c>
      <c r="V140" s="161">
        <v>1996</v>
      </c>
      <c r="W140" s="161">
        <v>1997</v>
      </c>
      <c r="X140" s="161">
        <v>1998</v>
      </c>
      <c r="Y140" s="161">
        <v>1999</v>
      </c>
      <c r="Z140" s="161">
        <v>2000</v>
      </c>
      <c r="AA140" s="161">
        <v>2001</v>
      </c>
      <c r="AB140" s="161">
        <v>2002</v>
      </c>
      <c r="AC140" s="161">
        <v>2003</v>
      </c>
      <c r="AD140" s="161">
        <v>2004</v>
      </c>
      <c r="AE140" s="161">
        <v>2005</v>
      </c>
      <c r="AF140" s="161">
        <v>2006</v>
      </c>
      <c r="AG140" s="161">
        <v>2007</v>
      </c>
      <c r="AH140" s="161">
        <v>2008</v>
      </c>
      <c r="AI140" s="161">
        <v>2009</v>
      </c>
      <c r="AJ140" s="161">
        <v>2010</v>
      </c>
      <c r="AK140" s="161">
        <v>2011</v>
      </c>
      <c r="AL140" s="161">
        <v>2012</v>
      </c>
    </row>
    <row r="141" spans="1:38" x14ac:dyDescent="0.2">
      <c r="A141" s="5">
        <v>374440099032401</v>
      </c>
      <c r="B141" s="120" t="s">
        <v>165</v>
      </c>
      <c r="C141" s="124">
        <v>23.77</v>
      </c>
      <c r="D141" s="124">
        <v>23.1</v>
      </c>
      <c r="E141" s="124">
        <v>21.15</v>
      </c>
      <c r="F141" s="124">
        <v>17.190000000000001</v>
      </c>
      <c r="G141" s="124">
        <v>17.350000000000001</v>
      </c>
      <c r="H141" s="124">
        <v>19.2</v>
      </c>
      <c r="I141" s="124">
        <v>19.8</v>
      </c>
      <c r="J141" s="124">
        <v>21.91</v>
      </c>
      <c r="K141" s="124">
        <v>25.42</v>
      </c>
      <c r="L141" s="124">
        <v>27.3</v>
      </c>
      <c r="M141" s="124">
        <v>28.61</v>
      </c>
      <c r="N141" s="124">
        <v>28.72</v>
      </c>
      <c r="O141" s="124">
        <v>30.85</v>
      </c>
      <c r="P141" s="124">
        <v>27.15</v>
      </c>
      <c r="Q141" s="125">
        <v>26.05</v>
      </c>
      <c r="R141" s="3">
        <v>23.88</v>
      </c>
      <c r="S141" s="3">
        <v>25.02</v>
      </c>
      <c r="T141" s="3">
        <v>29.76</v>
      </c>
      <c r="V141" s="160">
        <f>C141-D141</f>
        <v>0.66999999999999815</v>
      </c>
      <c r="W141" s="160">
        <f t="shared" ref="W141:AL156" si="51">D141-E141</f>
        <v>1.9500000000000028</v>
      </c>
      <c r="X141" s="160">
        <f t="shared" si="51"/>
        <v>3.9599999999999973</v>
      </c>
      <c r="Y141" s="160">
        <f t="shared" si="51"/>
        <v>-0.16000000000000014</v>
      </c>
      <c r="Z141" s="160">
        <f t="shared" si="51"/>
        <v>-1.8499999999999979</v>
      </c>
      <c r="AA141" s="160">
        <f t="shared" si="51"/>
        <v>-0.60000000000000142</v>
      </c>
      <c r="AB141" s="160">
        <f t="shared" si="51"/>
        <v>-2.1099999999999994</v>
      </c>
      <c r="AC141" s="160">
        <f t="shared" si="51"/>
        <v>-3.5100000000000016</v>
      </c>
      <c r="AD141" s="160">
        <f t="shared" si="51"/>
        <v>-1.879999999999999</v>
      </c>
      <c r="AE141" s="160">
        <f t="shared" si="51"/>
        <v>-1.3099999999999987</v>
      </c>
      <c r="AF141" s="160">
        <f t="shared" si="51"/>
        <v>-0.10999999999999943</v>
      </c>
      <c r="AG141" s="160">
        <f t="shared" si="51"/>
        <v>-2.1300000000000026</v>
      </c>
      <c r="AH141" s="160">
        <f t="shared" si="51"/>
        <v>3.7000000000000028</v>
      </c>
      <c r="AI141" s="160">
        <f t="shared" si="51"/>
        <v>1.0999999999999979</v>
      </c>
      <c r="AJ141" s="160">
        <f t="shared" si="51"/>
        <v>2.1700000000000017</v>
      </c>
      <c r="AK141" s="160">
        <f t="shared" si="51"/>
        <v>-1.1400000000000006</v>
      </c>
      <c r="AL141" s="160">
        <f t="shared" si="51"/>
        <v>-4.740000000000002</v>
      </c>
    </row>
    <row r="142" spans="1:38" x14ac:dyDescent="0.2">
      <c r="A142" s="5">
        <v>373950099204101</v>
      </c>
      <c r="B142" s="120" t="s">
        <v>166</v>
      </c>
      <c r="C142" s="124">
        <v>56.1</v>
      </c>
      <c r="D142" s="124">
        <v>46.66</v>
      </c>
      <c r="E142" s="124">
        <v>47.45</v>
      </c>
      <c r="F142" s="124">
        <v>46.8</v>
      </c>
      <c r="G142" s="124">
        <v>46.72</v>
      </c>
      <c r="H142" s="124">
        <v>46.89</v>
      </c>
      <c r="I142" s="124">
        <v>47.37</v>
      </c>
      <c r="J142" s="124">
        <v>47.75</v>
      </c>
      <c r="K142" s="124">
        <v>48.78</v>
      </c>
      <c r="L142" s="124">
        <v>50.5</v>
      </c>
      <c r="M142" s="124">
        <v>51.43</v>
      </c>
      <c r="N142" s="124">
        <v>52.26</v>
      </c>
      <c r="O142" s="124">
        <v>53.62</v>
      </c>
      <c r="P142" s="124">
        <v>53.5</v>
      </c>
      <c r="Q142" s="125">
        <v>53.61</v>
      </c>
      <c r="R142" s="3">
        <v>53.92</v>
      </c>
      <c r="S142" s="3">
        <v>53.65</v>
      </c>
      <c r="T142" s="3">
        <v>55.5</v>
      </c>
      <c r="V142" s="160">
        <f t="shared" ref="V142:V163" si="52">C142-D142</f>
        <v>9.4400000000000048</v>
      </c>
      <c r="W142" s="160">
        <f t="shared" si="51"/>
        <v>-0.79000000000000625</v>
      </c>
      <c r="X142" s="160">
        <f t="shared" si="51"/>
        <v>0.65000000000000568</v>
      </c>
      <c r="Y142" s="160">
        <f t="shared" si="51"/>
        <v>7.9999999999998295E-2</v>
      </c>
      <c r="Z142" s="160">
        <f t="shared" si="51"/>
        <v>-0.17000000000000171</v>
      </c>
      <c r="AA142" s="160">
        <f t="shared" si="51"/>
        <v>-0.47999999999999687</v>
      </c>
      <c r="AB142" s="160">
        <f t="shared" si="51"/>
        <v>-0.38000000000000256</v>
      </c>
      <c r="AC142" s="160">
        <f t="shared" si="51"/>
        <v>-1.0300000000000011</v>
      </c>
      <c r="AD142" s="160">
        <f t="shared" si="51"/>
        <v>-1.7199999999999989</v>
      </c>
      <c r="AE142" s="160">
        <f t="shared" si="51"/>
        <v>-0.92999999999999972</v>
      </c>
      <c r="AF142" s="160">
        <f t="shared" si="51"/>
        <v>-0.82999999999999829</v>
      </c>
      <c r="AG142" s="160">
        <f t="shared" si="51"/>
        <v>-1.3599999999999994</v>
      </c>
      <c r="AH142" s="160">
        <f t="shared" si="51"/>
        <v>0.11999999999999744</v>
      </c>
      <c r="AI142" s="160">
        <f t="shared" si="51"/>
        <v>-0.10999999999999943</v>
      </c>
      <c r="AJ142" s="160">
        <f t="shared" si="51"/>
        <v>-0.31000000000000227</v>
      </c>
      <c r="AK142" s="160">
        <f t="shared" si="51"/>
        <v>0.27000000000000313</v>
      </c>
      <c r="AL142" s="160">
        <f t="shared" si="51"/>
        <v>-1.8500000000000014</v>
      </c>
    </row>
    <row r="143" spans="1:38" x14ac:dyDescent="0.2">
      <c r="A143" s="5">
        <v>373948099250101</v>
      </c>
      <c r="B143" s="120" t="s">
        <v>167</v>
      </c>
      <c r="C143" s="124"/>
      <c r="D143" s="124"/>
      <c r="E143" s="124"/>
      <c r="F143" s="124">
        <v>60.7</v>
      </c>
      <c r="G143" s="124">
        <v>61.79</v>
      </c>
      <c r="H143" s="124"/>
      <c r="I143" s="124">
        <v>62.62</v>
      </c>
      <c r="J143" s="124">
        <v>63.18</v>
      </c>
      <c r="K143" s="124">
        <v>64.33</v>
      </c>
      <c r="L143" s="124">
        <v>65.36</v>
      </c>
      <c r="M143" s="124">
        <v>66.209999999999994</v>
      </c>
      <c r="N143" s="124">
        <v>66.87</v>
      </c>
      <c r="O143" s="124">
        <v>67.88</v>
      </c>
      <c r="P143" s="124">
        <v>66.98</v>
      </c>
      <c r="Q143" s="125">
        <v>67.41</v>
      </c>
      <c r="R143" s="3">
        <v>68.349999999999994</v>
      </c>
      <c r="S143" s="3">
        <v>68.3</v>
      </c>
      <c r="T143" s="3">
        <v>70.3</v>
      </c>
      <c r="V143" s="160"/>
      <c r="W143" s="160"/>
      <c r="X143" s="160"/>
      <c r="Y143" s="160">
        <f t="shared" si="51"/>
        <v>-1.0899999999999963</v>
      </c>
      <c r="Z143" s="160"/>
      <c r="AA143" s="160"/>
      <c r="AB143" s="160">
        <f t="shared" si="51"/>
        <v>-0.56000000000000227</v>
      </c>
      <c r="AC143" s="160">
        <f t="shared" si="51"/>
        <v>-1.1499999999999986</v>
      </c>
      <c r="AD143" s="160">
        <f t="shared" si="51"/>
        <v>-1.0300000000000011</v>
      </c>
      <c r="AE143" s="160">
        <f t="shared" si="51"/>
        <v>-0.84999999999999432</v>
      </c>
      <c r="AF143" s="160">
        <f t="shared" si="51"/>
        <v>-0.6600000000000108</v>
      </c>
      <c r="AG143" s="160">
        <f t="shared" si="51"/>
        <v>-1.0099999999999909</v>
      </c>
      <c r="AH143" s="160">
        <f t="shared" si="51"/>
        <v>0.89999999999999147</v>
      </c>
      <c r="AI143" s="160">
        <f t="shared" si="51"/>
        <v>-0.42999999999999261</v>
      </c>
      <c r="AJ143" s="160">
        <f t="shared" si="51"/>
        <v>-0.93999999999999773</v>
      </c>
      <c r="AK143" s="160">
        <f t="shared" si="51"/>
        <v>4.9999999999997158E-2</v>
      </c>
      <c r="AL143" s="160">
        <f t="shared" si="51"/>
        <v>-2</v>
      </c>
    </row>
    <row r="144" spans="1:38" x14ac:dyDescent="0.2">
      <c r="A144" s="5">
        <v>374307099121601</v>
      </c>
      <c r="B144" s="120" t="s">
        <v>168</v>
      </c>
      <c r="C144" s="124">
        <v>34.700000000000003</v>
      </c>
      <c r="D144" s="124">
        <v>34.65</v>
      </c>
      <c r="E144" s="124">
        <v>33.549999999999997</v>
      </c>
      <c r="F144" s="124">
        <v>30.35</v>
      </c>
      <c r="G144" s="124">
        <v>30.55</v>
      </c>
      <c r="H144" s="124">
        <v>30.79</v>
      </c>
      <c r="I144" s="124">
        <v>30.83</v>
      </c>
      <c r="J144" s="124">
        <v>32.049999999999997</v>
      </c>
      <c r="K144" s="124">
        <v>36.17</v>
      </c>
      <c r="L144" s="124">
        <v>37.99</v>
      </c>
      <c r="M144" s="124">
        <v>37.200000000000003</v>
      </c>
      <c r="N144" s="124">
        <v>39.08</v>
      </c>
      <c r="O144" s="124">
        <v>39.56</v>
      </c>
      <c r="P144" s="124">
        <v>37.72</v>
      </c>
      <c r="Q144" s="125">
        <v>37.24</v>
      </c>
      <c r="R144" s="3">
        <v>37.65</v>
      </c>
      <c r="S144" s="3">
        <v>37.9</v>
      </c>
      <c r="T144" s="3">
        <v>40.619999999999997</v>
      </c>
      <c r="V144" s="160">
        <f t="shared" si="52"/>
        <v>5.0000000000004263E-2</v>
      </c>
      <c r="W144" s="160">
        <f t="shared" si="51"/>
        <v>1.1000000000000014</v>
      </c>
      <c r="X144" s="160">
        <f t="shared" si="51"/>
        <v>3.1999999999999957</v>
      </c>
      <c r="Y144" s="160">
        <f t="shared" si="51"/>
        <v>-0.19999999999999929</v>
      </c>
      <c r="Z144" s="160">
        <f t="shared" si="51"/>
        <v>-0.23999999999999844</v>
      </c>
      <c r="AA144" s="160">
        <f t="shared" si="51"/>
        <v>-3.9999999999999147E-2</v>
      </c>
      <c r="AB144" s="160">
        <f t="shared" si="51"/>
        <v>-1.2199999999999989</v>
      </c>
      <c r="AC144" s="160">
        <f t="shared" si="51"/>
        <v>-4.1200000000000045</v>
      </c>
      <c r="AD144" s="160">
        <f t="shared" si="51"/>
        <v>-1.8200000000000003</v>
      </c>
      <c r="AE144" s="160">
        <f t="shared" si="51"/>
        <v>0.78999999999999915</v>
      </c>
      <c r="AF144" s="160">
        <f t="shared" si="51"/>
        <v>-1.8799999999999955</v>
      </c>
      <c r="AG144" s="160">
        <f t="shared" si="51"/>
        <v>-0.48000000000000398</v>
      </c>
      <c r="AH144" s="160">
        <f t="shared" si="51"/>
        <v>1.8400000000000034</v>
      </c>
      <c r="AI144" s="160">
        <f t="shared" si="51"/>
        <v>0.47999999999999687</v>
      </c>
      <c r="AJ144" s="160">
        <f t="shared" si="51"/>
        <v>-0.40999999999999659</v>
      </c>
      <c r="AK144" s="160">
        <f t="shared" si="51"/>
        <v>-0.25</v>
      </c>
      <c r="AL144" s="160">
        <f t="shared" si="51"/>
        <v>-2.7199999999999989</v>
      </c>
    </row>
    <row r="145" spans="1:38" x14ac:dyDescent="0.2">
      <c r="A145" s="5">
        <v>374054099104501</v>
      </c>
      <c r="B145" s="120" t="s">
        <v>169</v>
      </c>
      <c r="C145" s="124">
        <v>39.11</v>
      </c>
      <c r="D145" s="124">
        <v>38.81</v>
      </c>
      <c r="E145" s="124">
        <v>38.35</v>
      </c>
      <c r="F145" s="124">
        <v>36.72</v>
      </c>
      <c r="G145" s="124">
        <v>35.6</v>
      </c>
      <c r="H145" s="124">
        <v>35.46</v>
      </c>
      <c r="I145" s="124">
        <v>35.47</v>
      </c>
      <c r="J145" s="124">
        <v>36.549999999999997</v>
      </c>
      <c r="K145" s="124">
        <v>38.75</v>
      </c>
      <c r="L145" s="124">
        <v>40.19</v>
      </c>
      <c r="M145" s="124">
        <v>41.64</v>
      </c>
      <c r="N145" s="124">
        <v>42.54</v>
      </c>
      <c r="O145" s="124">
        <v>44.03</v>
      </c>
      <c r="P145" s="124">
        <v>42.95</v>
      </c>
      <c r="Q145" s="125">
        <v>43.16</v>
      </c>
      <c r="R145" s="3">
        <v>43.49</v>
      </c>
      <c r="S145" s="3">
        <v>42.53</v>
      </c>
      <c r="T145" s="3">
        <v>45.58</v>
      </c>
      <c r="V145" s="160">
        <f t="shared" si="52"/>
        <v>0.29999999999999716</v>
      </c>
      <c r="W145" s="160">
        <f t="shared" si="51"/>
        <v>0.46000000000000085</v>
      </c>
      <c r="X145" s="160">
        <f t="shared" si="51"/>
        <v>1.6300000000000026</v>
      </c>
      <c r="Y145" s="160">
        <f t="shared" si="51"/>
        <v>1.1199999999999974</v>
      </c>
      <c r="Z145" s="160">
        <f t="shared" si="51"/>
        <v>0.14000000000000057</v>
      </c>
      <c r="AA145" s="160">
        <f t="shared" si="51"/>
        <v>-9.9999999999980105E-3</v>
      </c>
      <c r="AB145" s="160">
        <f t="shared" si="51"/>
        <v>-1.0799999999999983</v>
      </c>
      <c r="AC145" s="160">
        <f t="shared" si="51"/>
        <v>-2.2000000000000028</v>
      </c>
      <c r="AD145" s="160">
        <f t="shared" si="51"/>
        <v>-1.4399999999999977</v>
      </c>
      <c r="AE145" s="160">
        <f t="shared" si="51"/>
        <v>-1.4500000000000028</v>
      </c>
      <c r="AF145" s="160">
        <f t="shared" si="51"/>
        <v>-0.89999999999999858</v>
      </c>
      <c r="AG145" s="160">
        <f t="shared" si="51"/>
        <v>-1.490000000000002</v>
      </c>
      <c r="AH145" s="160">
        <f t="shared" si="51"/>
        <v>1.0799999999999983</v>
      </c>
      <c r="AI145" s="160">
        <f t="shared" si="51"/>
        <v>-0.20999999999999375</v>
      </c>
      <c r="AJ145" s="160">
        <f t="shared" si="51"/>
        <v>-0.3300000000000054</v>
      </c>
      <c r="AK145" s="160">
        <f t="shared" si="51"/>
        <v>0.96000000000000085</v>
      </c>
      <c r="AL145" s="160">
        <f t="shared" si="51"/>
        <v>-3.0499999999999972</v>
      </c>
    </row>
    <row r="146" spans="1:38" x14ac:dyDescent="0.2">
      <c r="A146" s="5">
        <v>373941099083301</v>
      </c>
      <c r="B146" s="120" t="s">
        <v>170</v>
      </c>
      <c r="C146" s="126">
        <v>53.61</v>
      </c>
      <c r="D146" s="126">
        <v>53.61</v>
      </c>
      <c r="E146" s="126">
        <v>52.33</v>
      </c>
      <c r="F146" s="126">
        <v>50.7</v>
      </c>
      <c r="G146" s="126">
        <v>50.12</v>
      </c>
      <c r="H146" s="126">
        <v>49.78</v>
      </c>
      <c r="I146" s="126">
        <v>49.45</v>
      </c>
      <c r="J146" s="126">
        <v>50.66</v>
      </c>
      <c r="K146" s="126">
        <v>52.47</v>
      </c>
      <c r="L146" s="126">
        <v>54.34</v>
      </c>
      <c r="M146" s="126">
        <v>55.55</v>
      </c>
      <c r="N146" s="126">
        <v>56.19</v>
      </c>
      <c r="O146" s="126">
        <v>58.02</v>
      </c>
      <c r="P146" s="126">
        <v>57.3</v>
      </c>
      <c r="Q146" s="126">
        <v>55.91</v>
      </c>
      <c r="R146" s="3">
        <v>55.4</v>
      </c>
      <c r="S146" s="3">
        <v>55.81</v>
      </c>
      <c r="T146" s="3">
        <v>58.27</v>
      </c>
      <c r="V146" s="160">
        <f t="shared" si="52"/>
        <v>0</v>
      </c>
      <c r="W146" s="160">
        <f t="shared" si="51"/>
        <v>1.2800000000000011</v>
      </c>
      <c r="X146" s="160">
        <f t="shared" si="51"/>
        <v>1.6299999999999955</v>
      </c>
      <c r="Y146" s="160">
        <f t="shared" si="51"/>
        <v>0.5800000000000054</v>
      </c>
      <c r="Z146" s="160">
        <f t="shared" si="51"/>
        <v>0.33999999999999631</v>
      </c>
      <c r="AA146" s="160">
        <f t="shared" si="51"/>
        <v>0.32999999999999829</v>
      </c>
      <c r="AB146" s="160">
        <f t="shared" si="51"/>
        <v>-1.2099999999999937</v>
      </c>
      <c r="AC146" s="160">
        <f t="shared" si="51"/>
        <v>-1.8100000000000023</v>
      </c>
      <c r="AD146" s="160">
        <f t="shared" si="51"/>
        <v>-1.8700000000000045</v>
      </c>
      <c r="AE146" s="160">
        <f t="shared" si="51"/>
        <v>-1.2099999999999937</v>
      </c>
      <c r="AF146" s="160">
        <f t="shared" si="51"/>
        <v>-0.64000000000000057</v>
      </c>
      <c r="AG146" s="160">
        <f t="shared" si="51"/>
        <v>-1.8300000000000054</v>
      </c>
      <c r="AH146" s="160">
        <f t="shared" si="51"/>
        <v>0.72000000000000597</v>
      </c>
      <c r="AI146" s="160">
        <f t="shared" si="51"/>
        <v>1.3900000000000006</v>
      </c>
      <c r="AJ146" s="160">
        <f t="shared" si="51"/>
        <v>0.50999999999999801</v>
      </c>
      <c r="AK146" s="160">
        <f t="shared" si="51"/>
        <v>-0.41000000000000369</v>
      </c>
      <c r="AL146" s="160">
        <f t="shared" si="51"/>
        <v>-2.4600000000000009</v>
      </c>
    </row>
    <row r="147" spans="1:38" x14ac:dyDescent="0.2">
      <c r="A147" s="5">
        <v>373417099265201</v>
      </c>
      <c r="B147" s="120" t="s">
        <v>171</v>
      </c>
      <c r="C147" s="124">
        <v>127.9</v>
      </c>
      <c r="D147" s="124">
        <v>129.12</v>
      </c>
      <c r="E147" s="124">
        <v>128.87</v>
      </c>
      <c r="F147" s="124">
        <v>128.5</v>
      </c>
      <c r="G147" s="124">
        <v>129.38999999999999</v>
      </c>
      <c r="H147" s="124">
        <v>133.77000000000001</v>
      </c>
      <c r="I147" s="124">
        <v>133.03</v>
      </c>
      <c r="J147" s="124">
        <v>130.99</v>
      </c>
      <c r="K147" s="124">
        <v>125.68</v>
      </c>
      <c r="L147" s="124">
        <v>137.08000000000001</v>
      </c>
      <c r="M147" s="124">
        <v>134.72999999999999</v>
      </c>
      <c r="N147" s="124">
        <v>131.97999999999999</v>
      </c>
      <c r="O147" s="124">
        <v>130.36000000000001</v>
      </c>
      <c r="P147" s="124">
        <v>129.97999999999999</v>
      </c>
      <c r="Q147" s="125">
        <v>129.76</v>
      </c>
      <c r="R147" s="3">
        <v>129.72999999999999</v>
      </c>
      <c r="S147" s="3">
        <v>129.86000000000001</v>
      </c>
      <c r="T147" s="3">
        <v>134.38999999999999</v>
      </c>
      <c r="V147" s="160">
        <f t="shared" si="52"/>
        <v>-1.2199999999999989</v>
      </c>
      <c r="W147" s="160">
        <f t="shared" si="51"/>
        <v>0.25</v>
      </c>
      <c r="X147" s="160">
        <f t="shared" si="51"/>
        <v>0.37000000000000455</v>
      </c>
      <c r="Y147" s="160">
        <f t="shared" si="51"/>
        <v>-0.88999999999998636</v>
      </c>
      <c r="Z147" s="160">
        <f t="shared" si="51"/>
        <v>-4.3800000000000239</v>
      </c>
      <c r="AA147" s="160">
        <f t="shared" si="51"/>
        <v>0.74000000000000909</v>
      </c>
      <c r="AB147" s="160">
        <f t="shared" si="51"/>
        <v>2.039999999999992</v>
      </c>
      <c r="AC147" s="160">
        <f t="shared" si="51"/>
        <v>5.3100000000000023</v>
      </c>
      <c r="AD147" s="160">
        <f t="shared" si="51"/>
        <v>-11.400000000000006</v>
      </c>
      <c r="AE147" s="160">
        <f t="shared" si="51"/>
        <v>2.3500000000000227</v>
      </c>
      <c r="AF147" s="160">
        <f t="shared" si="51"/>
        <v>2.75</v>
      </c>
      <c r="AG147" s="160">
        <f t="shared" si="51"/>
        <v>1.6199999999999761</v>
      </c>
      <c r="AH147" s="160">
        <f t="shared" si="51"/>
        <v>0.38000000000002387</v>
      </c>
      <c r="AI147" s="160">
        <f t="shared" si="51"/>
        <v>0.21999999999999886</v>
      </c>
      <c r="AJ147" s="160">
        <f t="shared" si="51"/>
        <v>3.0000000000001137E-2</v>
      </c>
      <c r="AK147" s="160">
        <f t="shared" si="51"/>
        <v>-0.13000000000002387</v>
      </c>
      <c r="AL147" s="160">
        <f t="shared" si="51"/>
        <v>-4.5299999999999727</v>
      </c>
    </row>
    <row r="148" spans="1:38" x14ac:dyDescent="0.2">
      <c r="A148" s="5">
        <v>373455099272501</v>
      </c>
      <c r="B148" s="120" t="s">
        <v>172</v>
      </c>
      <c r="C148" s="124">
        <v>106.25</v>
      </c>
      <c r="D148" s="124">
        <v>106.53</v>
      </c>
      <c r="E148" s="124">
        <v>106.02</v>
      </c>
      <c r="F148" s="124">
        <v>106</v>
      </c>
      <c r="G148" s="124">
        <v>106.58</v>
      </c>
      <c r="H148" s="124">
        <v>106.43</v>
      </c>
      <c r="I148" s="124">
        <v>106.18</v>
      </c>
      <c r="J148" s="124">
        <v>106.76</v>
      </c>
      <c r="K148" s="124"/>
      <c r="L148" s="124">
        <v>107.5</v>
      </c>
      <c r="M148" s="124">
        <v>107.44</v>
      </c>
      <c r="N148" s="124">
        <v>107.49</v>
      </c>
      <c r="O148" s="124">
        <v>108.07</v>
      </c>
      <c r="P148" s="124">
        <v>107.9</v>
      </c>
      <c r="Q148" s="125">
        <v>107.29</v>
      </c>
      <c r="R148" s="3">
        <v>107.34</v>
      </c>
      <c r="S148" s="3">
        <v>107.52</v>
      </c>
      <c r="T148" s="3">
        <v>109.02</v>
      </c>
      <c r="V148" s="160">
        <f t="shared" si="52"/>
        <v>-0.28000000000000114</v>
      </c>
      <c r="W148" s="160">
        <f t="shared" si="51"/>
        <v>0.51000000000000512</v>
      </c>
      <c r="X148" s="160">
        <f t="shared" si="51"/>
        <v>1.9999999999996021E-2</v>
      </c>
      <c r="Y148" s="160">
        <f t="shared" si="51"/>
        <v>-0.57999999999999829</v>
      </c>
      <c r="Z148" s="160">
        <f t="shared" si="51"/>
        <v>0.14999999999999147</v>
      </c>
      <c r="AA148" s="160">
        <f t="shared" si="51"/>
        <v>0.25</v>
      </c>
      <c r="AB148" s="160">
        <f t="shared" si="51"/>
        <v>-0.57999999999999829</v>
      </c>
      <c r="AC148" s="160"/>
      <c r="AD148" s="160"/>
      <c r="AE148" s="160">
        <f t="shared" si="51"/>
        <v>6.0000000000002274E-2</v>
      </c>
      <c r="AF148" s="160">
        <f t="shared" si="51"/>
        <v>-4.9999999999997158E-2</v>
      </c>
      <c r="AG148" s="160">
        <f t="shared" si="51"/>
        <v>-0.57999999999999829</v>
      </c>
      <c r="AH148" s="160">
        <f t="shared" si="51"/>
        <v>0.16999999999998749</v>
      </c>
      <c r="AI148" s="160">
        <f t="shared" si="51"/>
        <v>0.60999999999999943</v>
      </c>
      <c r="AJ148" s="160">
        <f t="shared" si="51"/>
        <v>-4.9999999999997158E-2</v>
      </c>
      <c r="AK148" s="160">
        <f t="shared" si="51"/>
        <v>-0.17999999999999261</v>
      </c>
      <c r="AL148" s="160">
        <f t="shared" si="51"/>
        <v>-1.5</v>
      </c>
    </row>
    <row r="149" spans="1:38" x14ac:dyDescent="0.2">
      <c r="A149" s="5">
        <v>373801099185901</v>
      </c>
      <c r="B149" s="120" t="s">
        <v>173</v>
      </c>
      <c r="C149" s="124">
        <v>81.52</v>
      </c>
      <c r="D149" s="124">
        <v>82.58</v>
      </c>
      <c r="E149" s="124">
        <v>82.96</v>
      </c>
      <c r="F149" s="124">
        <v>82.62</v>
      </c>
      <c r="G149" s="124"/>
      <c r="H149" s="124"/>
      <c r="I149" s="124">
        <v>82.44</v>
      </c>
      <c r="J149" s="124"/>
      <c r="K149" s="124">
        <v>83.45</v>
      </c>
      <c r="L149" s="124">
        <v>84.58</v>
      </c>
      <c r="M149" s="124">
        <v>85.42</v>
      </c>
      <c r="N149" s="124"/>
      <c r="O149" s="124">
        <v>87.95</v>
      </c>
      <c r="P149" s="124"/>
      <c r="Q149" s="3">
        <v>87.6</v>
      </c>
      <c r="R149" s="3">
        <v>88.61</v>
      </c>
      <c r="S149" s="3">
        <v>88.3</v>
      </c>
      <c r="T149" s="3">
        <v>89.11</v>
      </c>
      <c r="V149" s="160">
        <f t="shared" si="52"/>
        <v>-1.0600000000000023</v>
      </c>
      <c r="W149" s="160">
        <f t="shared" si="51"/>
        <v>-0.37999999999999545</v>
      </c>
      <c r="X149" s="160">
        <f t="shared" si="51"/>
        <v>0.3399999999999892</v>
      </c>
      <c r="Y149" s="160"/>
      <c r="Z149" s="160"/>
      <c r="AA149" s="160"/>
      <c r="AB149" s="160"/>
      <c r="AC149" s="160"/>
      <c r="AD149" s="160">
        <f>K149-L149</f>
        <v>-1.1299999999999955</v>
      </c>
      <c r="AE149" s="160">
        <f t="shared" si="51"/>
        <v>-0.84000000000000341</v>
      </c>
      <c r="AF149" s="160"/>
      <c r="AG149" s="160"/>
      <c r="AH149" s="160"/>
      <c r="AI149" s="160"/>
      <c r="AJ149" s="160">
        <f t="shared" si="51"/>
        <v>-1.0100000000000051</v>
      </c>
      <c r="AK149" s="160">
        <f t="shared" si="51"/>
        <v>0.31000000000000227</v>
      </c>
      <c r="AL149" s="160">
        <f t="shared" si="51"/>
        <v>-0.81000000000000227</v>
      </c>
    </row>
    <row r="150" spans="1:38" x14ac:dyDescent="0.2">
      <c r="A150" s="5">
        <v>373453099161501</v>
      </c>
      <c r="B150" s="120" t="s">
        <v>174</v>
      </c>
      <c r="C150" s="124">
        <v>149.30000000000001</v>
      </c>
      <c r="D150" s="124">
        <v>123.25</v>
      </c>
      <c r="E150" s="124">
        <v>123.15</v>
      </c>
      <c r="F150" s="124">
        <v>122.8</v>
      </c>
      <c r="G150" s="124">
        <v>123.23</v>
      </c>
      <c r="H150" s="124">
        <v>126.07</v>
      </c>
      <c r="I150" s="124">
        <v>124.14</v>
      </c>
      <c r="J150" s="124">
        <v>122.83</v>
      </c>
      <c r="K150" s="124">
        <v>128.80000000000001</v>
      </c>
      <c r="L150" s="124">
        <v>123.44</v>
      </c>
      <c r="M150" s="124">
        <v>124.09</v>
      </c>
      <c r="N150" s="124">
        <v>124.76</v>
      </c>
      <c r="O150" s="124">
        <v>126</v>
      </c>
      <c r="P150" s="124">
        <v>124.81</v>
      </c>
      <c r="Q150" s="125">
        <v>126.25</v>
      </c>
      <c r="R150" s="3">
        <v>126.29</v>
      </c>
      <c r="S150" s="3">
        <v>126.1</v>
      </c>
      <c r="T150" s="3">
        <v>127.34</v>
      </c>
      <c r="V150" s="160">
        <f t="shared" si="52"/>
        <v>26.050000000000011</v>
      </c>
      <c r="W150" s="160">
        <f t="shared" si="51"/>
        <v>9.9999999999994316E-2</v>
      </c>
      <c r="X150" s="160">
        <f t="shared" si="51"/>
        <v>0.35000000000000853</v>
      </c>
      <c r="Y150" s="160">
        <f t="shared" si="51"/>
        <v>-0.43000000000000682</v>
      </c>
      <c r="Z150" s="160">
        <f t="shared" si="51"/>
        <v>-2.8399999999999892</v>
      </c>
      <c r="AA150" s="160">
        <f t="shared" si="51"/>
        <v>1.9299999999999926</v>
      </c>
      <c r="AB150" s="160">
        <f t="shared" si="51"/>
        <v>1.3100000000000023</v>
      </c>
      <c r="AC150" s="160">
        <f t="shared" si="51"/>
        <v>-5.9700000000000131</v>
      </c>
      <c r="AD150" s="160">
        <f t="shared" si="51"/>
        <v>5.3600000000000136</v>
      </c>
      <c r="AE150" s="160">
        <f t="shared" si="51"/>
        <v>-0.65000000000000568</v>
      </c>
      <c r="AF150" s="160">
        <f t="shared" si="51"/>
        <v>-0.67000000000000171</v>
      </c>
      <c r="AG150" s="160">
        <f t="shared" si="51"/>
        <v>-1.2399999999999949</v>
      </c>
      <c r="AH150" s="160">
        <f t="shared" si="51"/>
        <v>1.1899999999999977</v>
      </c>
      <c r="AI150" s="160">
        <f t="shared" si="51"/>
        <v>-1.4399999999999977</v>
      </c>
      <c r="AJ150" s="160">
        <f t="shared" si="51"/>
        <v>-4.0000000000006253E-2</v>
      </c>
      <c r="AK150" s="160">
        <f t="shared" si="51"/>
        <v>0.19000000000001194</v>
      </c>
      <c r="AL150" s="160">
        <f t="shared" si="51"/>
        <v>-1.2400000000000091</v>
      </c>
    </row>
    <row r="151" spans="1:38" x14ac:dyDescent="0.2">
      <c r="A151" s="5">
        <v>373950099204101</v>
      </c>
      <c r="B151" s="120" t="s">
        <v>175</v>
      </c>
      <c r="C151" s="124">
        <v>64.06</v>
      </c>
      <c r="D151" s="124">
        <v>64.599999999999994</v>
      </c>
      <c r="E151" s="124">
        <v>64.180000000000007</v>
      </c>
      <c r="F151" s="124">
        <v>63.08</v>
      </c>
      <c r="G151" s="124">
        <v>62.22</v>
      </c>
      <c r="H151" s="124">
        <v>61.89</v>
      </c>
      <c r="I151" s="124">
        <v>61.49</v>
      </c>
      <c r="J151" s="124">
        <v>61.88</v>
      </c>
      <c r="K151" s="124">
        <v>62.96</v>
      </c>
      <c r="L151" s="124">
        <v>64.3</v>
      </c>
      <c r="M151" s="124">
        <v>65.430000000000007</v>
      </c>
      <c r="N151" s="124">
        <v>66.040000000000006</v>
      </c>
      <c r="O151" s="124">
        <v>67.400000000000006</v>
      </c>
      <c r="P151" s="124">
        <v>67.39</v>
      </c>
      <c r="Q151" s="125">
        <v>66.86</v>
      </c>
      <c r="R151" s="3">
        <v>66.239999999999995</v>
      </c>
      <c r="S151" s="3">
        <v>66.27</v>
      </c>
      <c r="V151" s="160">
        <f t="shared" si="52"/>
        <v>-0.53999999999999204</v>
      </c>
      <c r="W151" s="160">
        <f t="shared" si="51"/>
        <v>0.41999999999998749</v>
      </c>
      <c r="X151" s="160">
        <f t="shared" si="51"/>
        <v>1.1000000000000085</v>
      </c>
      <c r="Y151" s="160">
        <f t="shared" si="51"/>
        <v>0.85999999999999943</v>
      </c>
      <c r="Z151" s="160">
        <f t="shared" si="51"/>
        <v>0.32999999999999829</v>
      </c>
      <c r="AA151" s="160">
        <f t="shared" si="51"/>
        <v>0.39999999999999858</v>
      </c>
      <c r="AB151" s="160">
        <f t="shared" si="51"/>
        <v>-0.39000000000000057</v>
      </c>
      <c r="AC151" s="160">
        <f t="shared" si="51"/>
        <v>-1.0799999999999983</v>
      </c>
      <c r="AD151" s="160">
        <f t="shared" si="51"/>
        <v>-1.3399999999999963</v>
      </c>
      <c r="AE151" s="160">
        <f t="shared" si="51"/>
        <v>-1.1300000000000097</v>
      </c>
      <c r="AF151" s="160">
        <f t="shared" si="51"/>
        <v>-0.60999999999999943</v>
      </c>
      <c r="AG151" s="160">
        <f t="shared" si="51"/>
        <v>-1.3599999999999994</v>
      </c>
      <c r="AH151" s="160">
        <f t="shared" si="51"/>
        <v>1.0000000000005116E-2</v>
      </c>
      <c r="AI151" s="160">
        <f t="shared" si="51"/>
        <v>0.53000000000000114</v>
      </c>
      <c r="AJ151" s="160">
        <f t="shared" si="51"/>
        <v>0.62000000000000455</v>
      </c>
      <c r="AK151" s="160">
        <f t="shared" si="51"/>
        <v>-3.0000000000001137E-2</v>
      </c>
      <c r="AL151" s="160"/>
    </row>
    <row r="152" spans="1:38" x14ac:dyDescent="0.2">
      <c r="A152" s="5">
        <v>374908098542801</v>
      </c>
      <c r="B152" s="120" t="s">
        <v>176</v>
      </c>
      <c r="C152" s="124">
        <v>24.93</v>
      </c>
      <c r="D152" s="124">
        <v>24.04</v>
      </c>
      <c r="E152" s="124">
        <v>21.15</v>
      </c>
      <c r="F152" s="124">
        <v>17.11</v>
      </c>
      <c r="G152" s="124">
        <v>17.059999999999999</v>
      </c>
      <c r="H152" s="124">
        <v>18.66</v>
      </c>
      <c r="I152" s="124">
        <v>18.89</v>
      </c>
      <c r="J152" s="124">
        <v>21.18</v>
      </c>
      <c r="K152" s="124">
        <v>24.24</v>
      </c>
      <c r="L152" s="124">
        <v>26.8</v>
      </c>
      <c r="M152" s="124">
        <v>26.59</v>
      </c>
      <c r="N152" s="124">
        <v>24.94</v>
      </c>
      <c r="O152" s="124">
        <v>28.18</v>
      </c>
      <c r="P152" s="124">
        <v>20.7</v>
      </c>
      <c r="Q152" s="3">
        <v>23.85</v>
      </c>
      <c r="R152" s="3">
        <v>18.350000000000001</v>
      </c>
      <c r="S152" s="3">
        <v>18.89</v>
      </c>
      <c r="T152" s="3">
        <v>24</v>
      </c>
      <c r="V152" s="160">
        <f t="shared" si="52"/>
        <v>0.89000000000000057</v>
      </c>
      <c r="W152" s="160">
        <f t="shared" si="51"/>
        <v>2.8900000000000006</v>
      </c>
      <c r="X152" s="160">
        <f t="shared" si="51"/>
        <v>4.0399999999999991</v>
      </c>
      <c r="Y152" s="160">
        <f t="shared" si="51"/>
        <v>5.0000000000000711E-2</v>
      </c>
      <c r="Z152" s="160">
        <f t="shared" si="51"/>
        <v>-1.6000000000000014</v>
      </c>
      <c r="AA152" s="160">
        <f t="shared" si="51"/>
        <v>-0.23000000000000043</v>
      </c>
      <c r="AB152" s="160">
        <f t="shared" si="51"/>
        <v>-2.2899999999999991</v>
      </c>
      <c r="AC152" s="160">
        <f t="shared" si="51"/>
        <v>-3.0599999999999987</v>
      </c>
      <c r="AD152" s="160">
        <f t="shared" si="51"/>
        <v>-2.5600000000000023</v>
      </c>
      <c r="AE152" s="160">
        <f t="shared" si="51"/>
        <v>0.21000000000000085</v>
      </c>
      <c r="AF152" s="160">
        <f t="shared" si="51"/>
        <v>1.6499999999999986</v>
      </c>
      <c r="AG152" s="160">
        <f t="shared" si="51"/>
        <v>-3.2399999999999984</v>
      </c>
      <c r="AH152" s="160">
        <f t="shared" si="51"/>
        <v>7.48</v>
      </c>
      <c r="AI152" s="160">
        <f t="shared" si="51"/>
        <v>-3.1500000000000021</v>
      </c>
      <c r="AJ152" s="160">
        <f t="shared" si="51"/>
        <v>5.5</v>
      </c>
      <c r="AK152" s="160">
        <f t="shared" si="51"/>
        <v>-0.53999999999999915</v>
      </c>
      <c r="AL152" s="160">
        <f t="shared" si="51"/>
        <v>-5.1099999999999994</v>
      </c>
    </row>
    <row r="153" spans="1:38" x14ac:dyDescent="0.2">
      <c r="A153" s="5">
        <v>374255099033901</v>
      </c>
      <c r="B153" s="120" t="s">
        <v>177</v>
      </c>
      <c r="C153" s="127">
        <v>30.64</v>
      </c>
      <c r="D153" s="127">
        <v>30.38</v>
      </c>
      <c r="E153" s="127">
        <v>30.56</v>
      </c>
      <c r="F153" s="127">
        <v>25.59</v>
      </c>
      <c r="G153" s="127">
        <v>24.58</v>
      </c>
      <c r="H153" s="127">
        <v>25.79</v>
      </c>
      <c r="I153" s="127">
        <v>26.12</v>
      </c>
      <c r="J153" s="127">
        <v>26.39</v>
      </c>
      <c r="K153" s="127">
        <v>31.39</v>
      </c>
      <c r="L153" s="127">
        <v>33.450000000000003</v>
      </c>
      <c r="M153" s="127">
        <v>35.15</v>
      </c>
      <c r="N153" s="127">
        <v>35.61</v>
      </c>
      <c r="O153" s="127">
        <v>37.549999999999997</v>
      </c>
      <c r="P153" s="127">
        <v>35.549999999999997</v>
      </c>
      <c r="Q153" s="127">
        <v>34.369999999999997</v>
      </c>
      <c r="R153" s="3">
        <v>32.04</v>
      </c>
      <c r="S153" s="3">
        <v>33.130000000000003</v>
      </c>
      <c r="T153" s="3">
        <v>36.36</v>
      </c>
      <c r="V153" s="160">
        <f t="shared" si="52"/>
        <v>0.26000000000000156</v>
      </c>
      <c r="W153" s="160">
        <f t="shared" si="51"/>
        <v>-0.17999999999999972</v>
      </c>
      <c r="X153" s="160">
        <f t="shared" si="51"/>
        <v>4.9699999999999989</v>
      </c>
      <c r="Y153" s="160">
        <f t="shared" si="51"/>
        <v>1.0100000000000016</v>
      </c>
      <c r="Z153" s="160">
        <f t="shared" si="51"/>
        <v>-1.2100000000000009</v>
      </c>
      <c r="AA153" s="160">
        <f t="shared" si="51"/>
        <v>-0.33000000000000185</v>
      </c>
      <c r="AB153" s="160">
        <f t="shared" si="51"/>
        <v>-0.26999999999999957</v>
      </c>
      <c r="AC153" s="160">
        <f t="shared" si="51"/>
        <v>-5</v>
      </c>
      <c r="AD153" s="160">
        <f t="shared" si="51"/>
        <v>-2.0600000000000023</v>
      </c>
      <c r="AE153" s="160">
        <f t="shared" si="51"/>
        <v>-1.6999999999999957</v>
      </c>
      <c r="AF153" s="160">
        <f t="shared" si="51"/>
        <v>-0.46000000000000085</v>
      </c>
      <c r="AG153" s="160">
        <f t="shared" si="51"/>
        <v>-1.9399999999999977</v>
      </c>
      <c r="AH153" s="160">
        <f t="shared" si="51"/>
        <v>2</v>
      </c>
      <c r="AI153" s="160">
        <f t="shared" si="51"/>
        <v>1.1799999999999997</v>
      </c>
      <c r="AJ153" s="160">
        <f t="shared" si="51"/>
        <v>2.3299999999999983</v>
      </c>
      <c r="AK153" s="160">
        <f t="shared" si="51"/>
        <v>-1.0900000000000034</v>
      </c>
      <c r="AL153" s="160">
        <f t="shared" si="51"/>
        <v>-3.2299999999999969</v>
      </c>
    </row>
    <row r="154" spans="1:38" x14ac:dyDescent="0.2">
      <c r="A154" s="5">
        <v>374111099070401</v>
      </c>
      <c r="B154" s="120" t="s">
        <v>178</v>
      </c>
      <c r="C154" s="124">
        <v>36.49</v>
      </c>
      <c r="D154" s="124">
        <v>36.03</v>
      </c>
      <c r="E154" s="124">
        <v>35.53</v>
      </c>
      <c r="F154" s="124">
        <v>32.700000000000003</v>
      </c>
      <c r="G154" s="124">
        <v>32.340000000000003</v>
      </c>
      <c r="H154" s="124">
        <v>32.200000000000003</v>
      </c>
      <c r="I154" s="124">
        <v>32.14</v>
      </c>
      <c r="J154" s="124">
        <v>33.53</v>
      </c>
      <c r="K154" s="124">
        <v>35.78</v>
      </c>
      <c r="L154" s="124">
        <v>37.57</v>
      </c>
      <c r="M154" s="124">
        <v>38.78</v>
      </c>
      <c r="N154" s="124">
        <v>38.9</v>
      </c>
      <c r="O154" s="124">
        <v>41.29</v>
      </c>
      <c r="P154" s="124">
        <v>39.93</v>
      </c>
      <c r="Q154" s="125">
        <v>38.57</v>
      </c>
      <c r="R154" s="3">
        <v>37.81</v>
      </c>
      <c r="S154" s="3">
        <v>38.549999999999997</v>
      </c>
      <c r="T154" s="3">
        <v>41.22</v>
      </c>
      <c r="V154" s="160">
        <f t="shared" si="52"/>
        <v>0.46000000000000085</v>
      </c>
      <c r="W154" s="160">
        <f t="shared" si="51"/>
        <v>0.5</v>
      </c>
      <c r="X154" s="160">
        <f t="shared" si="51"/>
        <v>2.8299999999999983</v>
      </c>
      <c r="Y154" s="160">
        <f t="shared" si="51"/>
        <v>0.35999999999999943</v>
      </c>
      <c r="Z154" s="160">
        <f t="shared" si="51"/>
        <v>0.14000000000000057</v>
      </c>
      <c r="AA154" s="160">
        <f t="shared" si="51"/>
        <v>6.0000000000002274E-2</v>
      </c>
      <c r="AB154" s="160">
        <f t="shared" si="51"/>
        <v>-1.3900000000000006</v>
      </c>
      <c r="AC154" s="160">
        <f t="shared" si="51"/>
        <v>-2.25</v>
      </c>
      <c r="AD154" s="160">
        <f t="shared" si="51"/>
        <v>-1.7899999999999991</v>
      </c>
      <c r="AE154" s="160">
        <f t="shared" si="51"/>
        <v>-1.2100000000000009</v>
      </c>
      <c r="AF154" s="160">
        <f t="shared" si="51"/>
        <v>-0.11999999999999744</v>
      </c>
      <c r="AG154" s="160">
        <f t="shared" si="51"/>
        <v>-2.3900000000000006</v>
      </c>
      <c r="AH154" s="160">
        <f t="shared" si="51"/>
        <v>1.3599999999999994</v>
      </c>
      <c r="AI154" s="160">
        <f t="shared" si="51"/>
        <v>1.3599999999999994</v>
      </c>
      <c r="AJ154" s="160">
        <f t="shared" si="51"/>
        <v>0.75999999999999801</v>
      </c>
      <c r="AK154" s="160">
        <f t="shared" si="51"/>
        <v>-0.73999999999999488</v>
      </c>
      <c r="AL154" s="160">
        <f t="shared" si="51"/>
        <v>-2.6700000000000017</v>
      </c>
    </row>
    <row r="155" spans="1:38" x14ac:dyDescent="0.2">
      <c r="A155" s="5">
        <v>373938099043601</v>
      </c>
      <c r="B155" s="120" t="s">
        <v>179</v>
      </c>
      <c r="C155" s="128">
        <v>69.62</v>
      </c>
      <c r="D155" s="128">
        <v>68.930000000000007</v>
      </c>
      <c r="E155" s="128">
        <v>68.92</v>
      </c>
      <c r="F155" s="128">
        <v>67.31</v>
      </c>
      <c r="G155" s="128">
        <v>65.84</v>
      </c>
      <c r="H155" s="128">
        <v>65.62</v>
      </c>
      <c r="I155" s="128">
        <v>65.48</v>
      </c>
      <c r="J155" s="128">
        <v>66.489999999999995</v>
      </c>
      <c r="K155" s="128">
        <v>68.069999999999993</v>
      </c>
      <c r="L155" s="128">
        <v>69.38</v>
      </c>
      <c r="M155" s="128">
        <v>70.760000000000005</v>
      </c>
      <c r="N155" s="128">
        <v>71.19</v>
      </c>
      <c r="O155" s="128">
        <v>72.58</v>
      </c>
      <c r="P155" s="128">
        <v>72.040000000000006</v>
      </c>
      <c r="Q155" s="128">
        <v>71.47</v>
      </c>
      <c r="R155" s="3">
        <v>70.319999999999993</v>
      </c>
      <c r="S155" s="3">
        <v>70.489999999999995</v>
      </c>
      <c r="T155" s="3">
        <v>72.41</v>
      </c>
      <c r="V155" s="160">
        <f t="shared" si="52"/>
        <v>0.68999999999999773</v>
      </c>
      <c r="W155" s="160">
        <f t="shared" si="51"/>
        <v>1.0000000000005116E-2</v>
      </c>
      <c r="X155" s="160">
        <f t="shared" si="51"/>
        <v>1.6099999999999994</v>
      </c>
      <c r="Y155" s="160">
        <f t="shared" si="51"/>
        <v>1.4699999999999989</v>
      </c>
      <c r="Z155" s="160">
        <f t="shared" si="51"/>
        <v>0.21999999999999886</v>
      </c>
      <c r="AA155" s="160">
        <f t="shared" si="51"/>
        <v>0.14000000000000057</v>
      </c>
      <c r="AB155" s="160">
        <f t="shared" si="51"/>
        <v>-1.0099999999999909</v>
      </c>
      <c r="AC155" s="160">
        <f t="shared" si="51"/>
        <v>-1.5799999999999983</v>
      </c>
      <c r="AD155" s="160">
        <f t="shared" si="51"/>
        <v>-1.3100000000000023</v>
      </c>
      <c r="AE155" s="160">
        <f t="shared" si="51"/>
        <v>-1.3800000000000097</v>
      </c>
      <c r="AF155" s="160">
        <f t="shared" si="51"/>
        <v>-0.42999999999999261</v>
      </c>
      <c r="AG155" s="160">
        <f t="shared" si="51"/>
        <v>-1.3900000000000006</v>
      </c>
      <c r="AH155" s="160">
        <f t="shared" si="51"/>
        <v>0.53999999999999204</v>
      </c>
      <c r="AI155" s="160">
        <f t="shared" si="51"/>
        <v>0.57000000000000739</v>
      </c>
      <c r="AJ155" s="160">
        <f t="shared" si="51"/>
        <v>1.1500000000000057</v>
      </c>
      <c r="AK155" s="160">
        <f t="shared" si="51"/>
        <v>-0.17000000000000171</v>
      </c>
      <c r="AL155" s="160">
        <f t="shared" si="51"/>
        <v>-1.9200000000000017</v>
      </c>
    </row>
    <row r="156" spans="1:38" x14ac:dyDescent="0.2">
      <c r="A156" s="5">
        <v>374201099135401</v>
      </c>
      <c r="B156" s="120" t="s">
        <v>180</v>
      </c>
      <c r="C156" s="129">
        <v>29.09</v>
      </c>
      <c r="D156" s="129">
        <v>28.89</v>
      </c>
      <c r="E156" s="129">
        <v>27.46</v>
      </c>
      <c r="F156" s="129">
        <v>26.33</v>
      </c>
      <c r="G156" s="129">
        <v>26.33</v>
      </c>
      <c r="H156" s="129">
        <v>26.46</v>
      </c>
      <c r="I156" s="129">
        <v>26.67</v>
      </c>
      <c r="J156" s="129">
        <v>25.22</v>
      </c>
      <c r="K156" s="129">
        <v>29.52</v>
      </c>
      <c r="L156" s="129">
        <v>31.09</v>
      </c>
      <c r="M156" s="129">
        <v>32.72</v>
      </c>
      <c r="N156" s="129">
        <v>33.92</v>
      </c>
      <c r="O156" s="129">
        <v>35.24</v>
      </c>
      <c r="P156" s="129">
        <v>33.950000000000003</v>
      </c>
      <c r="Q156" s="129">
        <v>34.21</v>
      </c>
      <c r="R156" s="3">
        <v>34.119999999999997</v>
      </c>
      <c r="S156" s="3">
        <v>34.69</v>
      </c>
      <c r="T156" s="3">
        <v>36.26</v>
      </c>
      <c r="V156" s="160">
        <f t="shared" si="52"/>
        <v>0.19999999999999929</v>
      </c>
      <c r="W156" s="160">
        <f t="shared" si="51"/>
        <v>1.4299999999999997</v>
      </c>
      <c r="X156" s="160">
        <f t="shared" si="51"/>
        <v>1.1300000000000026</v>
      </c>
      <c r="Y156" s="160">
        <f t="shared" si="51"/>
        <v>0</v>
      </c>
      <c r="Z156" s="160">
        <f t="shared" si="51"/>
        <v>-0.13000000000000256</v>
      </c>
      <c r="AA156" s="160">
        <f t="shared" si="51"/>
        <v>-0.21000000000000085</v>
      </c>
      <c r="AB156" s="160">
        <f t="shared" si="51"/>
        <v>1.4500000000000028</v>
      </c>
      <c r="AC156" s="160">
        <f t="shared" si="51"/>
        <v>-4.3000000000000007</v>
      </c>
      <c r="AD156" s="160">
        <f t="shared" si="51"/>
        <v>-1.5700000000000003</v>
      </c>
      <c r="AE156" s="160">
        <f t="shared" si="51"/>
        <v>-1.629999999999999</v>
      </c>
      <c r="AF156" s="160">
        <f t="shared" si="51"/>
        <v>-1.2000000000000028</v>
      </c>
      <c r="AG156" s="160">
        <f t="shared" si="51"/>
        <v>-1.3200000000000003</v>
      </c>
      <c r="AH156" s="160">
        <f t="shared" si="51"/>
        <v>1.2899999999999991</v>
      </c>
      <c r="AI156" s="160">
        <f t="shared" si="51"/>
        <v>-0.25999999999999801</v>
      </c>
      <c r="AJ156" s="160">
        <f t="shared" si="51"/>
        <v>9.0000000000003411E-2</v>
      </c>
      <c r="AK156" s="160">
        <f t="shared" si="51"/>
        <v>-0.57000000000000028</v>
      </c>
      <c r="AL156" s="160">
        <f t="shared" ref="AL156:AL163" si="53">S156-T156</f>
        <v>-1.5700000000000003</v>
      </c>
    </row>
    <row r="157" spans="1:38" x14ac:dyDescent="0.2">
      <c r="A157" s="5">
        <v>374050099161301</v>
      </c>
      <c r="B157" s="120" t="s">
        <v>181</v>
      </c>
      <c r="C157" s="124">
        <v>29.23</v>
      </c>
      <c r="D157" s="124">
        <v>28.32</v>
      </c>
      <c r="E157" s="124">
        <v>28.32</v>
      </c>
      <c r="F157" s="124">
        <v>26.81</v>
      </c>
      <c r="G157" s="124">
        <v>26.49</v>
      </c>
      <c r="H157" s="124">
        <v>27.71</v>
      </c>
      <c r="I157" s="124">
        <v>27.76</v>
      </c>
      <c r="J157" s="124">
        <v>27.52</v>
      </c>
      <c r="K157" s="124">
        <v>28.81</v>
      </c>
      <c r="L157" s="124">
        <v>30.24</v>
      </c>
      <c r="M157" s="124">
        <v>34.229999999999997</v>
      </c>
      <c r="N157" s="124">
        <v>32.53</v>
      </c>
      <c r="O157" s="124">
        <v>34.14</v>
      </c>
      <c r="P157" s="124">
        <v>33.409999999999997</v>
      </c>
      <c r="Q157" s="125">
        <v>33.369999999999997</v>
      </c>
      <c r="R157" s="3">
        <v>33.729999999999997</v>
      </c>
      <c r="S157" s="3">
        <v>34.07</v>
      </c>
      <c r="T157" s="3">
        <v>35.770000000000003</v>
      </c>
      <c r="V157" s="160">
        <f t="shared" si="52"/>
        <v>0.91000000000000014</v>
      </c>
      <c r="W157" s="160">
        <f t="shared" ref="W157:W163" si="54">D157-E157</f>
        <v>0</v>
      </c>
      <c r="X157" s="160">
        <f t="shared" ref="X157:X163" si="55">E157-F157</f>
        <v>1.5100000000000016</v>
      </c>
      <c r="Y157" s="160">
        <f t="shared" ref="Y157:Y163" si="56">F157-G157</f>
        <v>0.32000000000000028</v>
      </c>
      <c r="Z157" s="160">
        <f t="shared" ref="Z157:Z163" si="57">G157-H157</f>
        <v>-1.2200000000000024</v>
      </c>
      <c r="AA157" s="160">
        <f t="shared" ref="AA157:AA163" si="58">H157-I157</f>
        <v>-5.0000000000000711E-2</v>
      </c>
      <c r="AB157" s="160">
        <f t="shared" ref="AB157:AB163" si="59">I157-J157</f>
        <v>0.24000000000000199</v>
      </c>
      <c r="AC157" s="160">
        <f t="shared" ref="AC157:AC163" si="60">J157-K157</f>
        <v>-1.2899999999999991</v>
      </c>
      <c r="AD157" s="160">
        <f t="shared" ref="AD157:AD163" si="61">K157-L157</f>
        <v>-1.4299999999999997</v>
      </c>
      <c r="AE157" s="160">
        <f t="shared" ref="AE157:AE163" si="62">L157-M157</f>
        <v>-3.9899999999999984</v>
      </c>
      <c r="AF157" s="160">
        <f t="shared" ref="AF157:AF163" si="63">M157-N157</f>
        <v>1.6999999999999957</v>
      </c>
      <c r="AG157" s="160">
        <f t="shared" ref="AG157:AG163" si="64">N157-O157</f>
        <v>-1.6099999999999994</v>
      </c>
      <c r="AH157" s="160">
        <f t="shared" ref="AH157:AH163" si="65">O157-P157</f>
        <v>0.73000000000000398</v>
      </c>
      <c r="AI157" s="160">
        <f t="shared" ref="AI157:AI163" si="66">P157-Q157</f>
        <v>3.9999999999999147E-2</v>
      </c>
      <c r="AJ157" s="160">
        <f t="shared" ref="AJ157:AJ163" si="67">Q157-R157</f>
        <v>-0.35999999999999943</v>
      </c>
      <c r="AK157" s="160">
        <f t="shared" ref="AK157:AK163" si="68">R157-S157</f>
        <v>-0.34000000000000341</v>
      </c>
      <c r="AL157" s="160">
        <f t="shared" si="53"/>
        <v>-1.7000000000000028</v>
      </c>
    </row>
    <row r="158" spans="1:38" x14ac:dyDescent="0.2">
      <c r="A158" s="5">
        <v>373917099140101</v>
      </c>
      <c r="B158" s="120" t="s">
        <v>182</v>
      </c>
      <c r="C158" s="124"/>
      <c r="D158" s="124">
        <v>37.869999999999997</v>
      </c>
      <c r="E158" s="124">
        <v>37.54</v>
      </c>
      <c r="F158" s="124">
        <v>36.869999999999997</v>
      </c>
      <c r="G158" s="124">
        <v>36.15</v>
      </c>
      <c r="H158" s="124">
        <v>35.82</v>
      </c>
      <c r="I158" s="124">
        <v>36.1</v>
      </c>
      <c r="J158" s="124">
        <v>36.29</v>
      </c>
      <c r="K158" s="124">
        <v>38.04</v>
      </c>
      <c r="L158" s="124">
        <v>39.43</v>
      </c>
      <c r="M158" s="124">
        <v>40.69</v>
      </c>
      <c r="N158" s="124">
        <v>41.63</v>
      </c>
      <c r="O158" s="124">
        <v>43.19</v>
      </c>
      <c r="P158" s="124">
        <v>41.9</v>
      </c>
      <c r="Q158" s="125">
        <v>42.02</v>
      </c>
      <c r="R158" s="3">
        <v>42.84</v>
      </c>
      <c r="S158" s="3">
        <v>43.04</v>
      </c>
      <c r="T158" s="3">
        <v>44.59</v>
      </c>
      <c r="V158" s="160"/>
      <c r="W158" s="160">
        <f t="shared" si="54"/>
        <v>0.32999999999999829</v>
      </c>
      <c r="X158" s="160">
        <f t="shared" si="55"/>
        <v>0.67000000000000171</v>
      </c>
      <c r="Y158" s="160">
        <f t="shared" si="56"/>
        <v>0.71999999999999886</v>
      </c>
      <c r="Z158" s="160">
        <f t="shared" si="57"/>
        <v>0.32999999999999829</v>
      </c>
      <c r="AA158" s="160">
        <f t="shared" si="58"/>
        <v>-0.28000000000000114</v>
      </c>
      <c r="AB158" s="160">
        <f t="shared" si="59"/>
        <v>-0.18999999999999773</v>
      </c>
      <c r="AC158" s="160">
        <f t="shared" si="60"/>
        <v>-1.75</v>
      </c>
      <c r="AD158" s="160">
        <f t="shared" si="61"/>
        <v>-1.3900000000000006</v>
      </c>
      <c r="AE158" s="160">
        <f t="shared" si="62"/>
        <v>-1.259999999999998</v>
      </c>
      <c r="AF158" s="160">
        <f t="shared" si="63"/>
        <v>-0.94000000000000483</v>
      </c>
      <c r="AG158" s="160">
        <f t="shared" si="64"/>
        <v>-1.5599999999999952</v>
      </c>
      <c r="AH158" s="160">
        <f t="shared" si="65"/>
        <v>1.2899999999999991</v>
      </c>
      <c r="AI158" s="160">
        <f t="shared" si="66"/>
        <v>-0.12000000000000455</v>
      </c>
      <c r="AJ158" s="160">
        <f t="shared" si="67"/>
        <v>-0.82000000000000028</v>
      </c>
      <c r="AK158" s="160">
        <f t="shared" si="68"/>
        <v>-0.19999999999999574</v>
      </c>
      <c r="AL158" s="160">
        <f t="shared" si="53"/>
        <v>-1.5500000000000043</v>
      </c>
    </row>
    <row r="159" spans="1:38" x14ac:dyDescent="0.2">
      <c r="A159" s="5">
        <v>373612099093801</v>
      </c>
      <c r="B159" s="120" t="s">
        <v>183</v>
      </c>
      <c r="C159" s="130">
        <v>100.13</v>
      </c>
      <c r="D159" s="130">
        <v>100.23</v>
      </c>
      <c r="E159" s="130">
        <v>99.99</v>
      </c>
      <c r="F159" s="130">
        <v>99.62</v>
      </c>
      <c r="G159" s="130">
        <v>98.76</v>
      </c>
      <c r="H159" s="130">
        <v>98.19</v>
      </c>
      <c r="I159" s="130">
        <v>97.63</v>
      </c>
      <c r="J159" s="130"/>
      <c r="K159" s="130">
        <v>98.57</v>
      </c>
      <c r="L159" s="130">
        <v>99.72</v>
      </c>
      <c r="M159" s="130">
        <v>100.71</v>
      </c>
      <c r="N159" s="130">
        <v>101.47</v>
      </c>
      <c r="O159" s="130">
        <v>102.39</v>
      </c>
      <c r="P159" s="130">
        <v>102.43</v>
      </c>
      <c r="Q159" s="130">
        <v>102.39</v>
      </c>
      <c r="R159" s="3">
        <v>102.25</v>
      </c>
      <c r="S159" s="3">
        <v>101.65</v>
      </c>
      <c r="T159" s="3">
        <v>102.27</v>
      </c>
      <c r="V159" s="160">
        <f t="shared" si="52"/>
        <v>-0.10000000000000853</v>
      </c>
      <c r="W159" s="160">
        <f t="shared" si="54"/>
        <v>0.24000000000000909</v>
      </c>
      <c r="X159" s="160">
        <f t="shared" si="55"/>
        <v>0.36999999999999034</v>
      </c>
      <c r="Y159" s="160">
        <f t="shared" si="56"/>
        <v>0.85999999999999943</v>
      </c>
      <c r="Z159" s="160">
        <f t="shared" si="57"/>
        <v>0.57000000000000739</v>
      </c>
      <c r="AA159" s="160">
        <f t="shared" si="58"/>
        <v>0.56000000000000227</v>
      </c>
      <c r="AB159" s="160"/>
      <c r="AC159" s="160"/>
      <c r="AD159" s="160">
        <f t="shared" si="61"/>
        <v>-1.1500000000000057</v>
      </c>
      <c r="AE159" s="160">
        <f t="shared" si="62"/>
        <v>-0.98999999999999488</v>
      </c>
      <c r="AF159" s="160">
        <f t="shared" si="63"/>
        <v>-0.76000000000000512</v>
      </c>
      <c r="AG159" s="160">
        <f t="shared" si="64"/>
        <v>-0.92000000000000171</v>
      </c>
      <c r="AH159" s="160">
        <f t="shared" si="65"/>
        <v>-4.0000000000006253E-2</v>
      </c>
      <c r="AI159" s="160">
        <f t="shared" si="66"/>
        <v>4.0000000000006253E-2</v>
      </c>
      <c r="AJ159" s="160">
        <f t="shared" si="67"/>
        <v>0.14000000000000057</v>
      </c>
      <c r="AK159" s="160">
        <f t="shared" si="68"/>
        <v>0.59999999999999432</v>
      </c>
      <c r="AL159" s="160">
        <f t="shared" si="53"/>
        <v>-0.61999999999999034</v>
      </c>
    </row>
    <row r="160" spans="1:38" x14ac:dyDescent="0.2">
      <c r="A160" s="5">
        <v>373517099201701</v>
      </c>
      <c r="B160" s="120" t="s">
        <v>184</v>
      </c>
      <c r="C160" s="131">
        <v>91.32</v>
      </c>
      <c r="D160" s="131">
        <v>91.76</v>
      </c>
      <c r="E160" s="131">
        <v>91.96</v>
      </c>
      <c r="F160" s="131">
        <v>92.28</v>
      </c>
      <c r="G160" s="131">
        <v>92.58</v>
      </c>
      <c r="H160" s="131">
        <v>92.69</v>
      </c>
      <c r="I160" s="131">
        <v>92.6</v>
      </c>
      <c r="J160" s="131">
        <v>92.83</v>
      </c>
      <c r="K160" s="131">
        <v>93.05</v>
      </c>
      <c r="L160" s="131">
        <v>93.78</v>
      </c>
      <c r="M160" s="131">
        <v>96.83</v>
      </c>
      <c r="N160" s="131">
        <v>95.13</v>
      </c>
      <c r="O160" s="131">
        <v>95.69</v>
      </c>
      <c r="P160" s="131">
        <v>95.29</v>
      </c>
      <c r="Q160" s="131">
        <v>95.54</v>
      </c>
      <c r="R160" s="3">
        <v>95.73</v>
      </c>
      <c r="S160" s="3">
        <v>95.49</v>
      </c>
      <c r="T160" s="3">
        <v>96.05</v>
      </c>
      <c r="V160" s="160">
        <f t="shared" si="52"/>
        <v>-0.44000000000001194</v>
      </c>
      <c r="W160" s="160">
        <f t="shared" si="54"/>
        <v>-0.19999999999998863</v>
      </c>
      <c r="X160" s="160">
        <f t="shared" si="55"/>
        <v>-0.32000000000000739</v>
      </c>
      <c r="Y160" s="160">
        <f t="shared" si="56"/>
        <v>-0.29999999999999716</v>
      </c>
      <c r="Z160" s="160">
        <f t="shared" si="57"/>
        <v>-0.10999999999999943</v>
      </c>
      <c r="AA160" s="160">
        <f t="shared" si="58"/>
        <v>9.0000000000003411E-2</v>
      </c>
      <c r="AB160" s="160">
        <f t="shared" si="59"/>
        <v>-0.23000000000000398</v>
      </c>
      <c r="AC160" s="160">
        <f t="shared" si="60"/>
        <v>-0.21999999999999886</v>
      </c>
      <c r="AD160" s="160">
        <f t="shared" si="61"/>
        <v>-0.73000000000000398</v>
      </c>
      <c r="AE160" s="160">
        <f t="shared" si="62"/>
        <v>-3.0499999999999972</v>
      </c>
      <c r="AF160" s="160">
        <f t="shared" si="63"/>
        <v>1.7000000000000028</v>
      </c>
      <c r="AG160" s="160">
        <f t="shared" si="64"/>
        <v>-0.56000000000000227</v>
      </c>
      <c r="AH160" s="160">
        <f t="shared" si="65"/>
        <v>0.39999999999999147</v>
      </c>
      <c r="AI160" s="160">
        <f t="shared" si="66"/>
        <v>-0.25</v>
      </c>
      <c r="AJ160" s="160">
        <f t="shared" si="67"/>
        <v>-0.18999999999999773</v>
      </c>
      <c r="AK160" s="160">
        <f t="shared" si="68"/>
        <v>0.24000000000000909</v>
      </c>
      <c r="AL160" s="160">
        <f t="shared" si="53"/>
        <v>-0.56000000000000227</v>
      </c>
    </row>
    <row r="161" spans="1:38" x14ac:dyDescent="0.2">
      <c r="A161" s="5">
        <v>373429099143301</v>
      </c>
      <c r="B161" s="120" t="s">
        <v>185</v>
      </c>
      <c r="C161" s="124">
        <v>115.24</v>
      </c>
      <c r="D161" s="124">
        <v>115.58</v>
      </c>
      <c r="E161" s="124">
        <v>115.59</v>
      </c>
      <c r="F161" s="124">
        <v>114.77</v>
      </c>
      <c r="G161" s="124">
        <v>111.75</v>
      </c>
      <c r="H161" s="124">
        <v>111.59</v>
      </c>
      <c r="I161" s="124">
        <v>110.95</v>
      </c>
      <c r="J161" s="124">
        <v>111.02</v>
      </c>
      <c r="K161" s="124">
        <v>111.34</v>
      </c>
      <c r="L161" s="124">
        <v>111.55</v>
      </c>
      <c r="M161" s="124">
        <v>112.48</v>
      </c>
      <c r="N161" s="124">
        <v>112.85</v>
      </c>
      <c r="O161" s="124">
        <v>113.85</v>
      </c>
      <c r="P161" s="124">
        <v>113.72</v>
      </c>
      <c r="Q161" s="125">
        <v>114.05</v>
      </c>
      <c r="R161" s="3">
        <v>113.61</v>
      </c>
      <c r="S161" s="3">
        <v>113.72</v>
      </c>
      <c r="T161" s="3">
        <v>114.95</v>
      </c>
      <c r="V161" s="160">
        <f t="shared" si="52"/>
        <v>-0.34000000000000341</v>
      </c>
      <c r="W161" s="160">
        <f t="shared" si="54"/>
        <v>-1.0000000000005116E-2</v>
      </c>
      <c r="X161" s="160">
        <f t="shared" si="55"/>
        <v>0.82000000000000739</v>
      </c>
      <c r="Y161" s="160">
        <f t="shared" si="56"/>
        <v>3.019999999999996</v>
      </c>
      <c r="Z161" s="160">
        <f t="shared" si="57"/>
        <v>0.15999999999999659</v>
      </c>
      <c r="AA161" s="160">
        <f t="shared" si="58"/>
        <v>0.64000000000000057</v>
      </c>
      <c r="AB161" s="160">
        <f t="shared" si="59"/>
        <v>-6.9999999999993179E-2</v>
      </c>
      <c r="AC161" s="160">
        <f t="shared" si="60"/>
        <v>-0.32000000000000739</v>
      </c>
      <c r="AD161" s="160">
        <f t="shared" si="61"/>
        <v>-0.20999999999999375</v>
      </c>
      <c r="AE161" s="160">
        <f t="shared" si="62"/>
        <v>-0.93000000000000682</v>
      </c>
      <c r="AF161" s="160">
        <f t="shared" si="63"/>
        <v>-0.36999999999999034</v>
      </c>
      <c r="AG161" s="160">
        <f t="shared" si="64"/>
        <v>-1</v>
      </c>
      <c r="AH161" s="160">
        <f t="shared" si="65"/>
        <v>0.12999999999999545</v>
      </c>
      <c r="AI161" s="160">
        <f t="shared" si="66"/>
        <v>-0.32999999999999829</v>
      </c>
      <c r="AJ161" s="160">
        <f t="shared" si="67"/>
        <v>0.43999999999999773</v>
      </c>
      <c r="AK161" s="160">
        <f t="shared" si="68"/>
        <v>-0.10999999999999943</v>
      </c>
      <c r="AL161" s="160">
        <f t="shared" si="53"/>
        <v>-1.230000000000004</v>
      </c>
    </row>
    <row r="162" spans="1:38" x14ac:dyDescent="0.2">
      <c r="A162" s="5">
        <v>373729099224501</v>
      </c>
      <c r="B162" s="120" t="s">
        <v>186</v>
      </c>
      <c r="C162" s="132">
        <v>99.38</v>
      </c>
      <c r="D162" s="132">
        <v>99.73</v>
      </c>
      <c r="E162" s="132">
        <v>100.12</v>
      </c>
      <c r="F162" s="132">
        <v>100.19</v>
      </c>
      <c r="G162" s="132">
        <v>100.58</v>
      </c>
      <c r="H162" s="132">
        <v>100.65</v>
      </c>
      <c r="I162" s="132">
        <v>100.92</v>
      </c>
      <c r="J162" s="132">
        <v>101.74</v>
      </c>
      <c r="K162" s="132">
        <v>104.91</v>
      </c>
      <c r="L162" s="132"/>
      <c r="M162" s="132">
        <v>104.07</v>
      </c>
      <c r="N162" s="132">
        <v>104.66</v>
      </c>
      <c r="O162" s="132">
        <v>105.53</v>
      </c>
      <c r="P162" s="132">
        <v>104.55</v>
      </c>
      <c r="Q162" s="132">
        <v>105.04</v>
      </c>
      <c r="R162" s="3">
        <v>105.79</v>
      </c>
      <c r="S162" s="3">
        <v>105.69</v>
      </c>
      <c r="T162" s="3">
        <v>107.51</v>
      </c>
      <c r="V162" s="160">
        <f t="shared" si="52"/>
        <v>-0.35000000000000853</v>
      </c>
      <c r="W162" s="160">
        <f t="shared" si="54"/>
        <v>-0.39000000000000057</v>
      </c>
      <c r="X162" s="160">
        <f t="shared" si="55"/>
        <v>-6.9999999999993179E-2</v>
      </c>
      <c r="Y162" s="160">
        <f t="shared" si="56"/>
        <v>-0.39000000000000057</v>
      </c>
      <c r="Z162" s="160">
        <f t="shared" si="57"/>
        <v>-7.000000000000739E-2</v>
      </c>
      <c r="AA162" s="160">
        <f t="shared" si="58"/>
        <v>-0.26999999999999602</v>
      </c>
      <c r="AB162" s="160">
        <f t="shared" si="59"/>
        <v>-0.81999999999999318</v>
      </c>
      <c r="AC162" s="160">
        <f t="shared" si="60"/>
        <v>-3.1700000000000017</v>
      </c>
      <c r="AD162" s="160"/>
      <c r="AE162" s="160"/>
      <c r="AF162" s="160">
        <f t="shared" si="63"/>
        <v>-0.59000000000000341</v>
      </c>
      <c r="AG162" s="160">
        <f t="shared" si="64"/>
        <v>-0.87000000000000455</v>
      </c>
      <c r="AH162" s="160">
        <f t="shared" si="65"/>
        <v>0.98000000000000398</v>
      </c>
      <c r="AI162" s="160">
        <f t="shared" si="66"/>
        <v>-0.49000000000000909</v>
      </c>
      <c r="AJ162" s="160">
        <f t="shared" si="67"/>
        <v>-0.75</v>
      </c>
      <c r="AK162" s="160">
        <f t="shared" si="68"/>
        <v>0.10000000000000853</v>
      </c>
      <c r="AL162" s="160">
        <f t="shared" si="53"/>
        <v>-1.8200000000000074</v>
      </c>
    </row>
    <row r="163" spans="1:38" x14ac:dyDescent="0.2">
      <c r="A163" s="5">
        <v>373334099243001</v>
      </c>
      <c r="B163" s="120" t="s">
        <v>187</v>
      </c>
      <c r="C163" s="124">
        <v>135.06</v>
      </c>
      <c r="D163" s="124">
        <v>135.38</v>
      </c>
      <c r="E163" s="124">
        <v>135.44999999999999</v>
      </c>
      <c r="F163" s="124">
        <v>135.81</v>
      </c>
      <c r="G163" s="124">
        <v>135.88</v>
      </c>
      <c r="H163" s="124">
        <v>136.22999999999999</v>
      </c>
      <c r="I163" s="124">
        <v>136.05000000000001</v>
      </c>
      <c r="J163" s="124">
        <v>135.96</v>
      </c>
      <c r="K163" s="124">
        <v>139.5</v>
      </c>
      <c r="L163" s="124">
        <v>136.72999999999999</v>
      </c>
      <c r="M163" s="124">
        <v>137.03</v>
      </c>
      <c r="N163" s="124">
        <v>137.38999999999999</v>
      </c>
      <c r="O163" s="124">
        <v>137.78</v>
      </c>
      <c r="P163" s="124">
        <v>137.36000000000001</v>
      </c>
      <c r="Q163" s="125">
        <v>137.56</v>
      </c>
      <c r="R163" s="3">
        <v>137.66999999999999</v>
      </c>
      <c r="S163" s="3">
        <v>137.77000000000001</v>
      </c>
      <c r="T163" s="3">
        <v>138.22999999999999</v>
      </c>
      <c r="V163" s="160">
        <f t="shared" si="52"/>
        <v>-0.31999999999999318</v>
      </c>
      <c r="W163" s="160">
        <f t="shared" si="54"/>
        <v>-6.9999999999993179E-2</v>
      </c>
      <c r="X163" s="160">
        <f t="shared" si="55"/>
        <v>-0.36000000000001364</v>
      </c>
      <c r="Y163" s="160">
        <f t="shared" si="56"/>
        <v>-6.9999999999993179E-2</v>
      </c>
      <c r="Z163" s="160">
        <f t="shared" si="57"/>
        <v>-0.34999999999999432</v>
      </c>
      <c r="AA163" s="160">
        <f t="shared" si="58"/>
        <v>0.1799999999999784</v>
      </c>
      <c r="AB163" s="160">
        <f t="shared" si="59"/>
        <v>9.0000000000003411E-2</v>
      </c>
      <c r="AC163" s="160">
        <f t="shared" si="60"/>
        <v>-3.539999999999992</v>
      </c>
      <c r="AD163" s="160">
        <f t="shared" si="61"/>
        <v>2.7700000000000102</v>
      </c>
      <c r="AE163" s="160">
        <f t="shared" si="62"/>
        <v>-0.30000000000001137</v>
      </c>
      <c r="AF163" s="160">
        <f t="shared" si="63"/>
        <v>-0.35999999999998522</v>
      </c>
      <c r="AG163" s="160">
        <f t="shared" si="64"/>
        <v>-0.39000000000001478</v>
      </c>
      <c r="AH163" s="160">
        <f t="shared" si="65"/>
        <v>0.41999999999998749</v>
      </c>
      <c r="AI163" s="160">
        <f t="shared" si="66"/>
        <v>-0.19999999999998863</v>
      </c>
      <c r="AJ163" s="160">
        <f t="shared" si="67"/>
        <v>-0.10999999999998522</v>
      </c>
      <c r="AK163" s="160">
        <f t="shared" si="68"/>
        <v>-0.10000000000002274</v>
      </c>
      <c r="AL163" s="160">
        <f t="shared" si="53"/>
        <v>-0.45999999999997954</v>
      </c>
    </row>
    <row r="164" spans="1:38" x14ac:dyDescent="0.2">
      <c r="U164" s="3" t="s">
        <v>209</v>
      </c>
      <c r="V164" s="160">
        <f>AVERAGE(V141:V163)</f>
        <v>1.6795238095238094</v>
      </c>
      <c r="W164" s="160">
        <f t="shared" ref="W164:AL164" si="69">AVERAGE(W141:W163)</f>
        <v>0.42954545454545534</v>
      </c>
      <c r="X164" s="160">
        <f t="shared" si="69"/>
        <v>1.3840909090909086</v>
      </c>
      <c r="Y164" s="160">
        <f t="shared" si="69"/>
        <v>0.28818181818181898</v>
      </c>
      <c r="Z164" s="160">
        <f t="shared" si="69"/>
        <v>-0.56142857142857294</v>
      </c>
      <c r="AA164" s="160">
        <f t="shared" si="69"/>
        <v>0.13428571428571379</v>
      </c>
      <c r="AB164" s="160">
        <f t="shared" si="69"/>
        <v>-0.41285714285714142</v>
      </c>
      <c r="AC164" s="160">
        <f t="shared" si="69"/>
        <v>-2.1020000000000012</v>
      </c>
      <c r="AD164" s="160">
        <f t="shared" si="69"/>
        <v>-1.4142857142857137</v>
      </c>
      <c r="AE164" s="160">
        <f t="shared" si="69"/>
        <v>-0.97272727272727255</v>
      </c>
      <c r="AF164" s="160">
        <f t="shared" si="69"/>
        <v>-0.17181818181818123</v>
      </c>
      <c r="AG164" s="160">
        <f t="shared" si="69"/>
        <v>-1.2295454545454563</v>
      </c>
      <c r="AH164" s="160">
        <f t="shared" si="69"/>
        <v>1.2131818181818173</v>
      </c>
      <c r="AI164" s="160">
        <f t="shared" si="69"/>
        <v>2.409090909091011E-2</v>
      </c>
      <c r="AJ164" s="160">
        <f t="shared" si="69"/>
        <v>0.36608695652173984</v>
      </c>
      <c r="AK164" s="160">
        <f t="shared" si="69"/>
        <v>-0.14260869565217457</v>
      </c>
      <c r="AL164" s="160">
        <f t="shared" si="69"/>
        <v>-2.1518181818181805</v>
      </c>
    </row>
    <row r="166" spans="1:38" x14ac:dyDescent="0.2">
      <c r="A166" s="3" t="s">
        <v>188</v>
      </c>
      <c r="V166" s="3" t="s">
        <v>208</v>
      </c>
    </row>
    <row r="167" spans="1:38" x14ac:dyDescent="0.2">
      <c r="A167" s="7" t="s">
        <v>47</v>
      </c>
      <c r="B167" s="7" t="s">
        <v>48</v>
      </c>
      <c r="C167" s="135">
        <v>34700</v>
      </c>
      <c r="D167" s="135">
        <v>35065</v>
      </c>
      <c r="E167" s="135">
        <v>35431</v>
      </c>
      <c r="F167" s="135">
        <v>35796</v>
      </c>
      <c r="G167" s="135">
        <v>36161</v>
      </c>
      <c r="H167" s="135">
        <v>36526</v>
      </c>
      <c r="I167" s="135">
        <v>36892</v>
      </c>
      <c r="J167" s="135">
        <v>37257</v>
      </c>
      <c r="K167" s="135">
        <v>37622</v>
      </c>
      <c r="L167" s="135">
        <v>37987</v>
      </c>
      <c r="M167" s="136">
        <v>2005</v>
      </c>
      <c r="N167" s="136">
        <v>2006</v>
      </c>
      <c r="O167" s="136">
        <v>2007</v>
      </c>
      <c r="P167" s="136">
        <v>2008</v>
      </c>
      <c r="Q167" s="137">
        <v>2009</v>
      </c>
      <c r="R167" s="3">
        <v>2010</v>
      </c>
      <c r="S167" s="3">
        <v>2011</v>
      </c>
      <c r="T167" s="3">
        <v>2012</v>
      </c>
      <c r="V167" s="161">
        <v>1996</v>
      </c>
      <c r="W167" s="161">
        <v>1997</v>
      </c>
      <c r="X167" s="161">
        <v>1998</v>
      </c>
      <c r="Y167" s="161">
        <v>1999</v>
      </c>
      <c r="Z167" s="161">
        <v>2000</v>
      </c>
      <c r="AA167" s="161">
        <v>2001</v>
      </c>
      <c r="AB167" s="161">
        <v>2002</v>
      </c>
      <c r="AC167" s="161">
        <v>2003</v>
      </c>
      <c r="AD167" s="161">
        <v>2004</v>
      </c>
      <c r="AE167" s="161">
        <v>2005</v>
      </c>
      <c r="AF167" s="161">
        <v>2006</v>
      </c>
      <c r="AG167" s="161">
        <v>2007</v>
      </c>
      <c r="AH167" s="161">
        <v>2008</v>
      </c>
      <c r="AI167" s="161">
        <v>2009</v>
      </c>
      <c r="AJ167" s="161">
        <v>2010</v>
      </c>
      <c r="AK167" s="161">
        <v>2011</v>
      </c>
      <c r="AL167" s="161">
        <v>2012</v>
      </c>
    </row>
    <row r="168" spans="1:38" x14ac:dyDescent="0.2">
      <c r="A168" s="133">
        <v>381338098375301</v>
      </c>
      <c r="B168" s="133" t="s">
        <v>189</v>
      </c>
      <c r="C168" s="138">
        <v>18.489999999999998</v>
      </c>
      <c r="D168" s="138">
        <v>16.649999999999999</v>
      </c>
      <c r="E168" s="138">
        <v>16.52</v>
      </c>
      <c r="F168" s="138">
        <v>11.6</v>
      </c>
      <c r="G168" s="138"/>
      <c r="H168" s="138">
        <v>14.41</v>
      </c>
      <c r="I168" s="138">
        <v>15.8</v>
      </c>
      <c r="J168" s="138">
        <v>17.489999999999998</v>
      </c>
      <c r="K168" s="138">
        <v>18.54</v>
      </c>
      <c r="L168" s="138">
        <v>22.16</v>
      </c>
      <c r="M168" s="138">
        <v>21.54</v>
      </c>
      <c r="N168" s="138">
        <v>20.9</v>
      </c>
      <c r="O168" s="138">
        <v>23.35</v>
      </c>
      <c r="P168" s="138">
        <v>17.39</v>
      </c>
      <c r="Q168" s="139">
        <v>14.56</v>
      </c>
      <c r="R168" s="3">
        <v>13.43</v>
      </c>
      <c r="S168" s="3">
        <v>15.35</v>
      </c>
      <c r="V168" s="160">
        <f>C168-D168</f>
        <v>1.8399999999999999</v>
      </c>
      <c r="W168" s="160">
        <f t="shared" ref="W168:AL183" si="70">D168-E168</f>
        <v>0.12999999999999901</v>
      </c>
      <c r="X168" s="160">
        <f t="shared" si="70"/>
        <v>4.92</v>
      </c>
      <c r="Y168" s="160"/>
      <c r="Z168" s="160"/>
      <c r="AA168" s="160">
        <f t="shared" si="70"/>
        <v>-1.3900000000000006</v>
      </c>
      <c r="AB168" s="160">
        <f t="shared" si="70"/>
        <v>-1.6899999999999977</v>
      </c>
      <c r="AC168" s="160">
        <f t="shared" si="70"/>
        <v>-1.0500000000000007</v>
      </c>
      <c r="AD168" s="160">
        <f t="shared" si="70"/>
        <v>-3.620000000000001</v>
      </c>
      <c r="AE168" s="160">
        <f t="shared" si="70"/>
        <v>0.62000000000000099</v>
      </c>
      <c r="AF168" s="160">
        <f t="shared" si="70"/>
        <v>0.64000000000000057</v>
      </c>
      <c r="AG168" s="160">
        <f t="shared" si="70"/>
        <v>-2.4500000000000028</v>
      </c>
      <c r="AH168" s="160">
        <f t="shared" si="70"/>
        <v>5.9600000000000009</v>
      </c>
      <c r="AI168" s="160">
        <f t="shared" si="70"/>
        <v>2.83</v>
      </c>
      <c r="AJ168" s="160">
        <f t="shared" si="70"/>
        <v>1.1300000000000008</v>
      </c>
      <c r="AK168" s="160">
        <f t="shared" si="70"/>
        <v>-1.92</v>
      </c>
      <c r="AL168" s="160"/>
    </row>
    <row r="169" spans="1:38" x14ac:dyDescent="0.2">
      <c r="A169" s="133">
        <v>381156098365101</v>
      </c>
      <c r="B169" s="133" t="s">
        <v>190</v>
      </c>
      <c r="C169" s="138">
        <v>18.05</v>
      </c>
      <c r="D169" s="138">
        <v>16.8</v>
      </c>
      <c r="E169" s="138">
        <v>16.149999999999999</v>
      </c>
      <c r="F169" s="138">
        <v>15.88</v>
      </c>
      <c r="G169" s="138">
        <v>14.67</v>
      </c>
      <c r="H169" s="138">
        <v>15.45</v>
      </c>
      <c r="I169" s="138">
        <v>16.440000000000001</v>
      </c>
      <c r="J169" s="138">
        <v>17.43</v>
      </c>
      <c r="K169" s="138">
        <v>17.940000000000001</v>
      </c>
      <c r="L169" s="138">
        <v>20.04</v>
      </c>
      <c r="M169" s="138"/>
      <c r="N169" s="138">
        <v>19.04</v>
      </c>
      <c r="O169" s="138">
        <v>24.78</v>
      </c>
      <c r="P169" s="138"/>
      <c r="Q169" s="139">
        <v>17.440000000000001</v>
      </c>
      <c r="R169" s="3">
        <v>14.78</v>
      </c>
      <c r="S169" s="3">
        <v>18.53</v>
      </c>
      <c r="V169" s="160">
        <f t="shared" ref="V169:V192" si="71">C169-D169</f>
        <v>1.25</v>
      </c>
      <c r="W169" s="160">
        <f t="shared" si="70"/>
        <v>0.65000000000000213</v>
      </c>
      <c r="X169" s="160">
        <f t="shared" si="70"/>
        <v>0.2699999999999978</v>
      </c>
      <c r="Y169" s="160">
        <f t="shared" si="70"/>
        <v>1.2100000000000009</v>
      </c>
      <c r="Z169" s="160">
        <f t="shared" si="70"/>
        <v>-0.77999999999999936</v>
      </c>
      <c r="AA169" s="160">
        <f t="shared" si="70"/>
        <v>-0.99000000000000199</v>
      </c>
      <c r="AB169" s="160">
        <f t="shared" si="70"/>
        <v>-0.98999999999999844</v>
      </c>
      <c r="AC169" s="160">
        <f t="shared" si="70"/>
        <v>-0.51000000000000156</v>
      </c>
      <c r="AD169" s="160">
        <f t="shared" si="70"/>
        <v>-2.0999999999999979</v>
      </c>
      <c r="AE169" s="160"/>
      <c r="AF169" s="160"/>
      <c r="AG169" s="160">
        <f t="shared" si="70"/>
        <v>-5.740000000000002</v>
      </c>
      <c r="AH169" s="160"/>
      <c r="AI169" s="160"/>
      <c r="AJ169" s="160">
        <f t="shared" si="70"/>
        <v>2.6600000000000019</v>
      </c>
      <c r="AK169" s="160">
        <f t="shared" si="70"/>
        <v>-3.7500000000000018</v>
      </c>
      <c r="AL169" s="160"/>
    </row>
    <row r="170" spans="1:38" x14ac:dyDescent="0.2">
      <c r="A170" s="133">
        <v>380506098302901</v>
      </c>
      <c r="B170" s="133" t="s">
        <v>95</v>
      </c>
      <c r="C170" s="138">
        <v>2.63</v>
      </c>
      <c r="D170" s="138">
        <v>1.89</v>
      </c>
      <c r="E170" s="138">
        <v>1.68</v>
      </c>
      <c r="F170" s="140">
        <v>-0.04</v>
      </c>
      <c r="G170" s="138">
        <v>1.1299999999999999</v>
      </c>
      <c r="H170" s="138">
        <v>1.98</v>
      </c>
      <c r="I170" s="138">
        <v>1.93</v>
      </c>
      <c r="J170" s="138">
        <v>2.83</v>
      </c>
      <c r="K170" s="138">
        <v>1.0900000000000001</v>
      </c>
      <c r="L170" s="138">
        <v>1.57</v>
      </c>
      <c r="M170" s="138">
        <v>0.7</v>
      </c>
      <c r="N170" s="138">
        <v>0.97</v>
      </c>
      <c r="O170" s="138">
        <v>0.33</v>
      </c>
      <c r="P170" s="138">
        <v>0.06</v>
      </c>
      <c r="Q170" s="139">
        <v>0.23</v>
      </c>
      <c r="R170" s="3">
        <v>0.39</v>
      </c>
      <c r="S170" s="3">
        <v>1.1000000000000001</v>
      </c>
      <c r="T170" s="3">
        <v>2.0099999999999998</v>
      </c>
      <c r="V170" s="160">
        <f t="shared" si="71"/>
        <v>0.74</v>
      </c>
      <c r="W170" s="160">
        <f t="shared" si="70"/>
        <v>0.20999999999999996</v>
      </c>
      <c r="X170" s="160">
        <f t="shared" si="70"/>
        <v>1.72</v>
      </c>
      <c r="Y170" s="160">
        <f t="shared" si="70"/>
        <v>-1.17</v>
      </c>
      <c r="Z170" s="160">
        <f t="shared" si="70"/>
        <v>-0.85000000000000009</v>
      </c>
      <c r="AA170" s="160">
        <f t="shared" si="70"/>
        <v>5.0000000000000044E-2</v>
      </c>
      <c r="AB170" s="160">
        <f t="shared" si="70"/>
        <v>-0.90000000000000013</v>
      </c>
      <c r="AC170" s="160">
        <f t="shared" si="70"/>
        <v>1.74</v>
      </c>
      <c r="AD170" s="160">
        <f t="shared" si="70"/>
        <v>-0.48</v>
      </c>
      <c r="AE170" s="160">
        <f t="shared" si="70"/>
        <v>0.87000000000000011</v>
      </c>
      <c r="AF170" s="160">
        <f t="shared" si="70"/>
        <v>-0.27</v>
      </c>
      <c r="AG170" s="160">
        <f t="shared" si="70"/>
        <v>0.6399999999999999</v>
      </c>
      <c r="AH170" s="160">
        <f t="shared" si="70"/>
        <v>0.27</v>
      </c>
      <c r="AI170" s="160">
        <f t="shared" si="70"/>
        <v>-0.17</v>
      </c>
      <c r="AJ170" s="160">
        <f t="shared" si="70"/>
        <v>-0.16</v>
      </c>
      <c r="AK170" s="160">
        <f t="shared" si="70"/>
        <v>-0.71000000000000008</v>
      </c>
      <c r="AL170" s="160">
        <f t="shared" si="70"/>
        <v>-0.9099999999999997</v>
      </c>
    </row>
    <row r="171" spans="1:38" x14ac:dyDescent="0.2">
      <c r="A171" s="133">
        <v>380929098345101</v>
      </c>
      <c r="B171" s="133" t="s">
        <v>191</v>
      </c>
      <c r="C171" s="138">
        <v>4.8</v>
      </c>
      <c r="D171" s="138">
        <v>4.4400000000000004</v>
      </c>
      <c r="E171" s="138">
        <v>4.3</v>
      </c>
      <c r="F171" s="138">
        <v>4.18</v>
      </c>
      <c r="G171" s="138">
        <v>4.0999999999999996</v>
      </c>
      <c r="H171" s="138">
        <v>4.29</v>
      </c>
      <c r="I171" s="138">
        <v>4.26</v>
      </c>
      <c r="J171" s="138">
        <v>4.8499999999999996</v>
      </c>
      <c r="K171" s="138">
        <v>4.5999999999999996</v>
      </c>
      <c r="L171" s="138">
        <v>4.96</v>
      </c>
      <c r="M171" s="138">
        <v>4.53</v>
      </c>
      <c r="N171" s="138">
        <v>4.58</v>
      </c>
      <c r="O171" s="138">
        <v>5.09</v>
      </c>
      <c r="P171" s="138">
        <v>4.04</v>
      </c>
      <c r="Q171" s="139">
        <v>3.9</v>
      </c>
      <c r="R171" s="3">
        <v>3.94</v>
      </c>
      <c r="S171" s="3">
        <v>4.28</v>
      </c>
      <c r="T171" s="3">
        <v>5.09</v>
      </c>
      <c r="V171" s="160">
        <f t="shared" si="71"/>
        <v>0.35999999999999943</v>
      </c>
      <c r="W171" s="160">
        <f t="shared" si="70"/>
        <v>0.14000000000000057</v>
      </c>
      <c r="X171" s="160">
        <f t="shared" si="70"/>
        <v>0.12000000000000011</v>
      </c>
      <c r="Y171" s="160">
        <f t="shared" si="70"/>
        <v>8.0000000000000071E-2</v>
      </c>
      <c r="Z171" s="160">
        <f t="shared" si="70"/>
        <v>-0.19000000000000039</v>
      </c>
      <c r="AA171" s="160">
        <f t="shared" si="70"/>
        <v>3.0000000000000249E-2</v>
      </c>
      <c r="AB171" s="160">
        <f t="shared" si="70"/>
        <v>-0.58999999999999986</v>
      </c>
      <c r="AC171" s="160">
        <f t="shared" si="70"/>
        <v>0.25</v>
      </c>
      <c r="AD171" s="160">
        <f t="shared" si="70"/>
        <v>-0.36000000000000032</v>
      </c>
      <c r="AE171" s="160">
        <f t="shared" si="70"/>
        <v>0.42999999999999972</v>
      </c>
      <c r="AF171" s="160">
        <f t="shared" si="70"/>
        <v>-4.9999999999999822E-2</v>
      </c>
      <c r="AG171" s="160">
        <f t="shared" si="70"/>
        <v>-0.50999999999999979</v>
      </c>
      <c r="AH171" s="160">
        <f t="shared" si="70"/>
        <v>1.0499999999999998</v>
      </c>
      <c r="AI171" s="160">
        <f t="shared" si="70"/>
        <v>0.14000000000000012</v>
      </c>
      <c r="AJ171" s="160">
        <f t="shared" si="70"/>
        <v>-4.0000000000000036E-2</v>
      </c>
      <c r="AK171" s="160">
        <f t="shared" si="70"/>
        <v>-0.3400000000000003</v>
      </c>
      <c r="AL171" s="160">
        <f t="shared" si="70"/>
        <v>-0.80999999999999961</v>
      </c>
    </row>
    <row r="172" spans="1:38" x14ac:dyDescent="0.2">
      <c r="A172" s="133">
        <v>381009098215602</v>
      </c>
      <c r="B172" s="133" t="s">
        <v>192</v>
      </c>
      <c r="C172" s="138">
        <v>29.79</v>
      </c>
      <c r="D172" s="138">
        <v>27.58</v>
      </c>
      <c r="E172" s="138">
        <v>28.73</v>
      </c>
      <c r="F172" s="138">
        <v>27.97</v>
      </c>
      <c r="G172" s="138">
        <v>27.05</v>
      </c>
      <c r="H172" s="138">
        <v>28.03</v>
      </c>
      <c r="I172" s="138">
        <v>29.53</v>
      </c>
      <c r="J172" s="138">
        <v>30.38</v>
      </c>
      <c r="K172" s="138">
        <v>32.5</v>
      </c>
      <c r="L172" s="138">
        <v>32.299999999999997</v>
      </c>
      <c r="M172" s="138">
        <v>32.950000000000003</v>
      </c>
      <c r="N172" s="138">
        <v>28.73</v>
      </c>
      <c r="O172" s="138">
        <v>32.81</v>
      </c>
      <c r="P172" s="138">
        <v>26.55</v>
      </c>
      <c r="Q172" s="139">
        <v>23.9</v>
      </c>
      <c r="R172" s="3">
        <v>22.29</v>
      </c>
      <c r="S172" s="3">
        <v>25.68</v>
      </c>
      <c r="T172" s="3">
        <v>31.18</v>
      </c>
      <c r="V172" s="160">
        <f t="shared" si="71"/>
        <v>2.2100000000000009</v>
      </c>
      <c r="W172" s="160">
        <f t="shared" si="70"/>
        <v>-1.1500000000000021</v>
      </c>
      <c r="X172" s="160">
        <f t="shared" si="70"/>
        <v>0.76000000000000156</v>
      </c>
      <c r="Y172" s="160">
        <f t="shared" si="70"/>
        <v>0.91999999999999815</v>
      </c>
      <c r="Z172" s="160">
        <f t="shared" si="70"/>
        <v>-0.98000000000000043</v>
      </c>
      <c r="AA172" s="160">
        <f t="shared" si="70"/>
        <v>-1.5</v>
      </c>
      <c r="AB172" s="160">
        <f t="shared" si="70"/>
        <v>-0.84999999999999787</v>
      </c>
      <c r="AC172" s="160">
        <f t="shared" si="70"/>
        <v>-2.120000000000001</v>
      </c>
      <c r="AD172" s="160">
        <f t="shared" si="70"/>
        <v>0.20000000000000284</v>
      </c>
      <c r="AE172" s="160">
        <f t="shared" si="70"/>
        <v>-0.65000000000000568</v>
      </c>
      <c r="AF172" s="160">
        <f t="shared" si="70"/>
        <v>4.2200000000000024</v>
      </c>
      <c r="AG172" s="160">
        <f t="shared" si="70"/>
        <v>-4.0800000000000018</v>
      </c>
      <c r="AH172" s="160">
        <f t="shared" si="70"/>
        <v>6.2600000000000016</v>
      </c>
      <c r="AI172" s="160">
        <f t="shared" si="70"/>
        <v>2.6500000000000021</v>
      </c>
      <c r="AJ172" s="160">
        <f t="shared" si="70"/>
        <v>1.6099999999999994</v>
      </c>
      <c r="AK172" s="160">
        <f t="shared" si="70"/>
        <v>-3.3900000000000006</v>
      </c>
      <c r="AL172" s="160">
        <f t="shared" si="70"/>
        <v>-5.5</v>
      </c>
    </row>
    <row r="173" spans="1:38" x14ac:dyDescent="0.2">
      <c r="A173" s="133">
        <v>380935098233201</v>
      </c>
      <c r="B173" s="133" t="s">
        <v>193</v>
      </c>
      <c r="C173" s="138">
        <v>10.1</v>
      </c>
      <c r="D173" s="138">
        <v>8.1300000000000008</v>
      </c>
      <c r="E173" s="138">
        <v>6.65</v>
      </c>
      <c r="F173" s="138">
        <v>5.57</v>
      </c>
      <c r="G173" s="138">
        <v>6.6</v>
      </c>
      <c r="H173" s="138">
        <v>7.94</v>
      </c>
      <c r="I173" s="138">
        <v>8.83</v>
      </c>
      <c r="J173" s="138">
        <v>10.48</v>
      </c>
      <c r="K173" s="138">
        <v>10.52</v>
      </c>
      <c r="L173" s="138">
        <v>10.39</v>
      </c>
      <c r="M173" s="138">
        <v>7.76</v>
      </c>
      <c r="N173" s="138">
        <v>7.82</v>
      </c>
      <c r="O173" s="138">
        <v>10.36</v>
      </c>
      <c r="P173" s="138">
        <v>4.13</v>
      </c>
      <c r="Q173" s="139">
        <v>4.0199999999999996</v>
      </c>
      <c r="R173" s="3">
        <v>3.55</v>
      </c>
      <c r="S173" s="3">
        <v>6.91</v>
      </c>
      <c r="T173" s="3">
        <v>10.7</v>
      </c>
      <c r="V173" s="160">
        <f t="shared" si="71"/>
        <v>1.9699999999999989</v>
      </c>
      <c r="W173" s="160">
        <f t="shared" si="70"/>
        <v>1.4800000000000004</v>
      </c>
      <c r="X173" s="160">
        <f t="shared" si="70"/>
        <v>1.08</v>
      </c>
      <c r="Y173" s="160">
        <f t="shared" si="70"/>
        <v>-1.0299999999999994</v>
      </c>
      <c r="Z173" s="160">
        <f t="shared" si="70"/>
        <v>-1.3400000000000007</v>
      </c>
      <c r="AA173" s="160">
        <f t="shared" si="70"/>
        <v>-0.88999999999999968</v>
      </c>
      <c r="AB173" s="160">
        <f t="shared" si="70"/>
        <v>-1.6500000000000004</v>
      </c>
      <c r="AC173" s="160">
        <f t="shared" si="70"/>
        <v>-3.9999999999999147E-2</v>
      </c>
      <c r="AD173" s="160">
        <f t="shared" si="70"/>
        <v>0.12999999999999901</v>
      </c>
      <c r="AE173" s="160">
        <f t="shared" si="70"/>
        <v>2.6300000000000008</v>
      </c>
      <c r="AF173" s="160">
        <f t="shared" si="70"/>
        <v>-6.0000000000000497E-2</v>
      </c>
      <c r="AG173" s="160">
        <f t="shared" si="70"/>
        <v>-2.5399999999999991</v>
      </c>
      <c r="AH173" s="160">
        <f t="shared" si="70"/>
        <v>6.2299999999999995</v>
      </c>
      <c r="AI173" s="160">
        <f t="shared" si="70"/>
        <v>0.11000000000000032</v>
      </c>
      <c r="AJ173" s="160">
        <f t="shared" si="70"/>
        <v>0.46999999999999975</v>
      </c>
      <c r="AK173" s="160">
        <f t="shared" si="70"/>
        <v>-3.3600000000000003</v>
      </c>
      <c r="AL173" s="160">
        <f t="shared" si="70"/>
        <v>-3.7899999999999991</v>
      </c>
    </row>
    <row r="174" spans="1:38" x14ac:dyDescent="0.2">
      <c r="A174" s="133">
        <v>380952098281702</v>
      </c>
      <c r="B174" s="133" t="s">
        <v>194</v>
      </c>
      <c r="C174" s="138">
        <v>15.63</v>
      </c>
      <c r="D174" s="138">
        <v>13.7</v>
      </c>
      <c r="E174" s="138">
        <v>12.33</v>
      </c>
      <c r="F174" s="138">
        <v>12.09</v>
      </c>
      <c r="G174" s="138">
        <v>10.9</v>
      </c>
      <c r="H174" s="138">
        <v>12.79</v>
      </c>
      <c r="I174" s="138">
        <v>13.65</v>
      </c>
      <c r="J174" s="138">
        <v>14.77</v>
      </c>
      <c r="K174" s="138">
        <v>14.27</v>
      </c>
      <c r="L174" s="138">
        <v>14.98</v>
      </c>
      <c r="M174" s="138">
        <v>13.24</v>
      </c>
      <c r="N174" s="138">
        <v>12.6</v>
      </c>
      <c r="O174" s="138">
        <v>15.2</v>
      </c>
      <c r="P174" s="138">
        <v>10.51</v>
      </c>
      <c r="Q174" s="139">
        <v>8.9</v>
      </c>
      <c r="R174" s="3">
        <v>8.83</v>
      </c>
      <c r="S174" s="3">
        <v>12.18</v>
      </c>
      <c r="T174" s="3">
        <v>16.079999999999998</v>
      </c>
      <c r="V174" s="160">
        <f t="shared" si="71"/>
        <v>1.9300000000000015</v>
      </c>
      <c r="W174" s="160">
        <f t="shared" si="70"/>
        <v>1.3699999999999992</v>
      </c>
      <c r="X174" s="160">
        <f t="shared" si="70"/>
        <v>0.24000000000000021</v>
      </c>
      <c r="Y174" s="160">
        <f t="shared" si="70"/>
        <v>1.1899999999999995</v>
      </c>
      <c r="Z174" s="160">
        <f t="shared" si="70"/>
        <v>-1.8899999999999988</v>
      </c>
      <c r="AA174" s="160">
        <f t="shared" si="70"/>
        <v>-0.86000000000000121</v>
      </c>
      <c r="AB174" s="160">
        <f t="shared" si="70"/>
        <v>-1.1199999999999992</v>
      </c>
      <c r="AC174" s="160">
        <f t="shared" si="70"/>
        <v>0.5</v>
      </c>
      <c r="AD174" s="160">
        <f t="shared" si="70"/>
        <v>-0.71000000000000085</v>
      </c>
      <c r="AE174" s="160">
        <f t="shared" si="70"/>
        <v>1.7400000000000002</v>
      </c>
      <c r="AF174" s="160">
        <f t="shared" si="70"/>
        <v>0.64000000000000057</v>
      </c>
      <c r="AG174" s="160">
        <f t="shared" si="70"/>
        <v>-2.5999999999999996</v>
      </c>
      <c r="AH174" s="160">
        <f t="shared" si="70"/>
        <v>4.6899999999999995</v>
      </c>
      <c r="AI174" s="160">
        <f t="shared" si="70"/>
        <v>1.6099999999999994</v>
      </c>
      <c r="AJ174" s="160">
        <f t="shared" si="70"/>
        <v>7.0000000000000284E-2</v>
      </c>
      <c r="AK174" s="160">
        <f t="shared" si="70"/>
        <v>-3.3499999999999996</v>
      </c>
      <c r="AL174" s="160">
        <f t="shared" si="70"/>
        <v>-3.8999999999999986</v>
      </c>
    </row>
    <row r="175" spans="1:38" x14ac:dyDescent="0.2">
      <c r="A175" s="133">
        <v>380929098272701</v>
      </c>
      <c r="B175" s="133" t="s">
        <v>195</v>
      </c>
      <c r="C175" s="138">
        <v>15.35</v>
      </c>
      <c r="D175" s="138">
        <v>13.2</v>
      </c>
      <c r="E175" s="138">
        <v>12.03</v>
      </c>
      <c r="F175" s="138">
        <v>11.12</v>
      </c>
      <c r="G175" s="138">
        <v>9.69</v>
      </c>
      <c r="H175" s="138">
        <v>11.92</v>
      </c>
      <c r="I175" s="138">
        <v>13.11</v>
      </c>
      <c r="J175" s="138">
        <v>16.600000000000001</v>
      </c>
      <c r="K175" s="138">
        <v>14.23</v>
      </c>
      <c r="L175" s="138">
        <v>14.2</v>
      </c>
      <c r="M175" s="138">
        <v>12.23</v>
      </c>
      <c r="N175" s="138">
        <v>11.87</v>
      </c>
      <c r="O175" s="138">
        <v>14.91</v>
      </c>
      <c r="P175" s="138">
        <v>8.5299999999999994</v>
      </c>
      <c r="Q175" s="139">
        <v>7.54</v>
      </c>
      <c r="R175" s="3">
        <v>7.26</v>
      </c>
      <c r="S175" s="3">
        <v>11.25</v>
      </c>
      <c r="T175" s="3">
        <v>15.99</v>
      </c>
      <c r="V175" s="160">
        <f t="shared" si="71"/>
        <v>2.1500000000000004</v>
      </c>
      <c r="W175" s="160">
        <f t="shared" si="70"/>
        <v>1.17</v>
      </c>
      <c r="X175" s="160">
        <f t="shared" si="70"/>
        <v>0.91000000000000014</v>
      </c>
      <c r="Y175" s="160">
        <f t="shared" si="70"/>
        <v>1.4299999999999997</v>
      </c>
      <c r="Z175" s="160">
        <f t="shared" si="70"/>
        <v>-2.2300000000000004</v>
      </c>
      <c r="AA175" s="160">
        <f t="shared" si="70"/>
        <v>-1.1899999999999995</v>
      </c>
      <c r="AB175" s="160">
        <f t="shared" si="70"/>
        <v>-3.490000000000002</v>
      </c>
      <c r="AC175" s="160">
        <f t="shared" si="70"/>
        <v>2.370000000000001</v>
      </c>
      <c r="AD175" s="160">
        <f t="shared" si="70"/>
        <v>3.0000000000001137E-2</v>
      </c>
      <c r="AE175" s="160">
        <f t="shared" si="70"/>
        <v>1.9699999999999989</v>
      </c>
      <c r="AF175" s="160">
        <f t="shared" si="70"/>
        <v>0.36000000000000121</v>
      </c>
      <c r="AG175" s="160">
        <f t="shared" si="70"/>
        <v>-3.0400000000000009</v>
      </c>
      <c r="AH175" s="160">
        <f t="shared" si="70"/>
        <v>6.3800000000000008</v>
      </c>
      <c r="AI175" s="160">
        <f t="shared" si="70"/>
        <v>0.98999999999999932</v>
      </c>
      <c r="AJ175" s="160">
        <f t="shared" si="70"/>
        <v>0.28000000000000025</v>
      </c>
      <c r="AK175" s="160">
        <f t="shared" si="70"/>
        <v>-3.99</v>
      </c>
      <c r="AL175" s="160">
        <f t="shared" si="70"/>
        <v>-4.74</v>
      </c>
    </row>
    <row r="176" spans="1:38" x14ac:dyDescent="0.2">
      <c r="A176" s="133">
        <v>380625098273401</v>
      </c>
      <c r="B176" s="133" t="s">
        <v>196</v>
      </c>
      <c r="C176" s="138">
        <v>10.9</v>
      </c>
      <c r="D176" s="138">
        <v>8.1</v>
      </c>
      <c r="E176" s="138">
        <v>7.9</v>
      </c>
      <c r="F176" s="138">
        <v>7.05</v>
      </c>
      <c r="G176" s="138">
        <v>8.99</v>
      </c>
      <c r="H176" s="138">
        <v>8.36</v>
      </c>
      <c r="I176" s="138">
        <v>10.08</v>
      </c>
      <c r="J176" s="138">
        <v>9.89</v>
      </c>
      <c r="K176" s="138">
        <v>11.7</v>
      </c>
      <c r="L176" s="138">
        <v>11.14</v>
      </c>
      <c r="M176" s="138">
        <v>10.25</v>
      </c>
      <c r="N176" s="138">
        <v>8.33</v>
      </c>
      <c r="O176" s="138">
        <v>10.47</v>
      </c>
      <c r="P176" s="138">
        <v>6.27</v>
      </c>
      <c r="Q176" s="139">
        <v>6</v>
      </c>
      <c r="R176" s="3">
        <v>5.23</v>
      </c>
      <c r="S176" s="3">
        <v>7.75</v>
      </c>
      <c r="T176" s="3">
        <v>13.15</v>
      </c>
      <c r="V176" s="160">
        <f t="shared" si="71"/>
        <v>2.8000000000000007</v>
      </c>
      <c r="W176" s="160">
        <f t="shared" si="70"/>
        <v>0.19999999999999929</v>
      </c>
      <c r="X176" s="160">
        <f t="shared" si="70"/>
        <v>0.85000000000000053</v>
      </c>
      <c r="Y176" s="160">
        <f t="shared" si="70"/>
        <v>-1.9400000000000004</v>
      </c>
      <c r="Z176" s="160">
        <f t="shared" si="70"/>
        <v>0.63000000000000078</v>
      </c>
      <c r="AA176" s="160">
        <f t="shared" si="70"/>
        <v>-1.7200000000000006</v>
      </c>
      <c r="AB176" s="160">
        <f t="shared" si="70"/>
        <v>0.1899999999999995</v>
      </c>
      <c r="AC176" s="160">
        <f t="shared" si="70"/>
        <v>-1.8099999999999987</v>
      </c>
      <c r="AD176" s="160">
        <f t="shared" si="70"/>
        <v>0.55999999999999872</v>
      </c>
      <c r="AE176" s="160">
        <f t="shared" si="70"/>
        <v>0.89000000000000057</v>
      </c>
      <c r="AF176" s="160">
        <f t="shared" si="70"/>
        <v>1.92</v>
      </c>
      <c r="AG176" s="160">
        <f t="shared" si="70"/>
        <v>-2.1400000000000006</v>
      </c>
      <c r="AH176" s="160">
        <f t="shared" si="70"/>
        <v>4.2000000000000011</v>
      </c>
      <c r="AI176" s="160">
        <f t="shared" si="70"/>
        <v>0.26999999999999957</v>
      </c>
      <c r="AJ176" s="160">
        <f t="shared" si="70"/>
        <v>0.76999999999999957</v>
      </c>
      <c r="AK176" s="160">
        <f t="shared" si="70"/>
        <v>-2.5199999999999996</v>
      </c>
      <c r="AL176" s="160">
        <f t="shared" si="70"/>
        <v>-5.4</v>
      </c>
    </row>
    <row r="177" spans="1:38" x14ac:dyDescent="0.2">
      <c r="A177" s="133">
        <v>381305098260401</v>
      </c>
      <c r="B177" s="133" t="s">
        <v>197</v>
      </c>
      <c r="C177" s="138">
        <v>7.2</v>
      </c>
      <c r="D177" s="138">
        <v>6.65</v>
      </c>
      <c r="E177" s="138">
        <v>5.9</v>
      </c>
      <c r="F177" s="138">
        <v>5.55</v>
      </c>
      <c r="G177" s="138">
        <v>5.57</v>
      </c>
      <c r="H177" s="138">
        <v>6.47</v>
      </c>
      <c r="I177" s="138">
        <v>6.73</v>
      </c>
      <c r="J177" s="138">
        <v>7.06</v>
      </c>
      <c r="K177" s="138">
        <v>6.85</v>
      </c>
      <c r="L177" s="138">
        <v>7.03</v>
      </c>
      <c r="M177" s="138">
        <v>7.19</v>
      </c>
      <c r="N177" s="138">
        <v>7.14</v>
      </c>
      <c r="O177" s="138">
        <v>7.48</v>
      </c>
      <c r="P177" s="138">
        <v>5.74</v>
      </c>
      <c r="Q177" s="139">
        <v>4.84</v>
      </c>
      <c r="R177" s="3">
        <v>5.0199999999999996</v>
      </c>
      <c r="S177" s="3">
        <v>6.7</v>
      </c>
      <c r="T177" s="3">
        <v>7.32</v>
      </c>
      <c r="V177" s="160">
        <f t="shared" si="71"/>
        <v>0.54999999999999982</v>
      </c>
      <c r="W177" s="160">
        <f t="shared" si="70"/>
        <v>0.75</v>
      </c>
      <c r="X177" s="160">
        <f t="shared" si="70"/>
        <v>0.35000000000000053</v>
      </c>
      <c r="Y177" s="160">
        <f t="shared" si="70"/>
        <v>-2.0000000000000462E-2</v>
      </c>
      <c r="Z177" s="160">
        <f t="shared" si="70"/>
        <v>-0.89999999999999947</v>
      </c>
      <c r="AA177" s="160">
        <f t="shared" si="70"/>
        <v>-0.26000000000000068</v>
      </c>
      <c r="AB177" s="160">
        <f t="shared" si="70"/>
        <v>-0.32999999999999918</v>
      </c>
      <c r="AC177" s="160">
        <f t="shared" si="70"/>
        <v>0.20999999999999996</v>
      </c>
      <c r="AD177" s="160">
        <f t="shared" si="70"/>
        <v>-0.1800000000000006</v>
      </c>
      <c r="AE177" s="160">
        <f t="shared" si="70"/>
        <v>-0.16000000000000014</v>
      </c>
      <c r="AF177" s="160">
        <f t="shared" si="70"/>
        <v>5.0000000000000711E-2</v>
      </c>
      <c r="AG177" s="160">
        <f t="shared" si="70"/>
        <v>-0.34000000000000075</v>
      </c>
      <c r="AH177" s="160">
        <f t="shared" si="70"/>
        <v>1.7400000000000002</v>
      </c>
      <c r="AI177" s="160">
        <f t="shared" si="70"/>
        <v>0.90000000000000036</v>
      </c>
      <c r="AJ177" s="160">
        <f t="shared" si="70"/>
        <v>-0.17999999999999972</v>
      </c>
      <c r="AK177" s="160">
        <f t="shared" si="70"/>
        <v>-1.6800000000000006</v>
      </c>
      <c r="AL177" s="160">
        <f t="shared" si="70"/>
        <v>-0.62000000000000011</v>
      </c>
    </row>
    <row r="178" spans="1:38" x14ac:dyDescent="0.2">
      <c r="A178" s="133">
        <v>381444098345101</v>
      </c>
      <c r="B178" s="133" t="s">
        <v>198</v>
      </c>
      <c r="C178" s="138">
        <v>16.14</v>
      </c>
      <c r="D178" s="138">
        <v>14.89</v>
      </c>
      <c r="E178" s="138">
        <v>15.37</v>
      </c>
      <c r="F178" s="138">
        <v>14.59</v>
      </c>
      <c r="G178" s="138">
        <v>13.21</v>
      </c>
      <c r="H178" s="138">
        <v>13.79</v>
      </c>
      <c r="I178" s="138">
        <v>15.95</v>
      </c>
      <c r="J178" s="138">
        <v>17.010000000000002</v>
      </c>
      <c r="K178" s="138">
        <v>19.59</v>
      </c>
      <c r="L178" s="138">
        <v>21.31</v>
      </c>
      <c r="M178" s="138">
        <v>20.32</v>
      </c>
      <c r="N178" s="138">
        <v>19.55</v>
      </c>
      <c r="O178" s="138">
        <v>22.82</v>
      </c>
      <c r="P178" s="138">
        <v>16.88</v>
      </c>
      <c r="Q178" s="139">
        <v>13.17</v>
      </c>
      <c r="R178" s="3">
        <v>11.11</v>
      </c>
      <c r="S178" s="3">
        <v>12.79</v>
      </c>
      <c r="T178" s="3">
        <v>18.920000000000002</v>
      </c>
      <c r="V178" s="160">
        <f t="shared" si="71"/>
        <v>1.25</v>
      </c>
      <c r="W178" s="160">
        <f t="shared" si="70"/>
        <v>-0.47999999999999865</v>
      </c>
      <c r="X178" s="160">
        <f t="shared" si="70"/>
        <v>0.77999999999999936</v>
      </c>
      <c r="Y178" s="160">
        <f t="shared" si="70"/>
        <v>1.379999999999999</v>
      </c>
      <c r="Z178" s="160">
        <f t="shared" si="70"/>
        <v>-0.57999999999999829</v>
      </c>
      <c r="AA178" s="160">
        <f t="shared" si="70"/>
        <v>-2.16</v>
      </c>
      <c r="AB178" s="160">
        <f t="shared" si="70"/>
        <v>-1.0600000000000023</v>
      </c>
      <c r="AC178" s="160">
        <f t="shared" si="70"/>
        <v>-2.5799999999999983</v>
      </c>
      <c r="AD178" s="160">
        <f t="shared" si="70"/>
        <v>-1.7199999999999989</v>
      </c>
      <c r="AE178" s="160">
        <f t="shared" si="70"/>
        <v>0.98999999999999844</v>
      </c>
      <c r="AF178" s="160">
        <f t="shared" si="70"/>
        <v>0.76999999999999957</v>
      </c>
      <c r="AG178" s="160">
        <f t="shared" si="70"/>
        <v>-3.2699999999999996</v>
      </c>
      <c r="AH178" s="160">
        <f t="shared" si="70"/>
        <v>5.9400000000000013</v>
      </c>
      <c r="AI178" s="160">
        <f t="shared" si="70"/>
        <v>3.7099999999999991</v>
      </c>
      <c r="AJ178" s="160">
        <f t="shared" si="70"/>
        <v>2.0600000000000005</v>
      </c>
      <c r="AK178" s="160">
        <f t="shared" si="70"/>
        <v>-1.6799999999999997</v>
      </c>
      <c r="AL178" s="160">
        <f t="shared" si="70"/>
        <v>-6.1300000000000026</v>
      </c>
    </row>
    <row r="179" spans="1:38" x14ac:dyDescent="0.2">
      <c r="A179" s="133">
        <v>380644098411901</v>
      </c>
      <c r="B179" s="133" t="s">
        <v>86</v>
      </c>
      <c r="C179" s="138">
        <v>14.95</v>
      </c>
      <c r="D179" s="138">
        <v>13.35</v>
      </c>
      <c r="E179" s="138">
        <v>14.17</v>
      </c>
      <c r="F179" s="138">
        <v>12.62</v>
      </c>
      <c r="G179" s="138">
        <v>12.26</v>
      </c>
      <c r="H179" s="138">
        <v>12.56</v>
      </c>
      <c r="I179" s="138">
        <v>13.51</v>
      </c>
      <c r="J179" s="138">
        <v>13.67</v>
      </c>
      <c r="K179" s="138">
        <v>16.57</v>
      </c>
      <c r="L179" s="138">
        <v>15.62</v>
      </c>
      <c r="M179" s="138">
        <v>15.7</v>
      </c>
      <c r="N179" s="138">
        <v>16.239999999999998</v>
      </c>
      <c r="O179" s="138">
        <v>17.8</v>
      </c>
      <c r="P179" s="138">
        <v>12.27</v>
      </c>
      <c r="Q179" s="139">
        <v>11.28</v>
      </c>
      <c r="R179" s="3">
        <v>11.6</v>
      </c>
      <c r="S179" s="3">
        <v>13.7</v>
      </c>
      <c r="T179" s="3">
        <v>17.86</v>
      </c>
      <c r="V179" s="160">
        <f t="shared" si="71"/>
        <v>1.5999999999999996</v>
      </c>
      <c r="W179" s="160">
        <f t="shared" si="70"/>
        <v>-0.82000000000000028</v>
      </c>
      <c r="X179" s="160">
        <f t="shared" si="70"/>
        <v>1.5500000000000007</v>
      </c>
      <c r="Y179" s="160">
        <f t="shared" si="70"/>
        <v>0.35999999999999943</v>
      </c>
      <c r="Z179" s="160">
        <f t="shared" si="70"/>
        <v>-0.30000000000000071</v>
      </c>
      <c r="AA179" s="160">
        <f t="shared" si="70"/>
        <v>-0.94999999999999929</v>
      </c>
      <c r="AB179" s="160">
        <f t="shared" si="70"/>
        <v>-0.16000000000000014</v>
      </c>
      <c r="AC179" s="160">
        <f t="shared" si="70"/>
        <v>-2.9000000000000004</v>
      </c>
      <c r="AD179" s="160">
        <f t="shared" si="70"/>
        <v>0.95000000000000107</v>
      </c>
      <c r="AE179" s="160">
        <f t="shared" si="70"/>
        <v>-8.0000000000000071E-2</v>
      </c>
      <c r="AF179" s="160">
        <f t="shared" si="70"/>
        <v>-0.53999999999999915</v>
      </c>
      <c r="AG179" s="160">
        <f t="shared" si="70"/>
        <v>-1.5600000000000023</v>
      </c>
      <c r="AH179" s="160">
        <f t="shared" si="70"/>
        <v>5.5300000000000011</v>
      </c>
      <c r="AI179" s="160">
        <f t="shared" si="70"/>
        <v>0.99000000000000021</v>
      </c>
      <c r="AJ179" s="160">
        <f t="shared" si="70"/>
        <v>-0.32000000000000028</v>
      </c>
      <c r="AK179" s="160">
        <f t="shared" si="70"/>
        <v>-2.0999999999999996</v>
      </c>
      <c r="AL179" s="160">
        <f t="shared" si="70"/>
        <v>-4.16</v>
      </c>
    </row>
    <row r="180" spans="1:38" x14ac:dyDescent="0.2">
      <c r="A180" s="133">
        <v>380208098381001</v>
      </c>
      <c r="B180" s="133" t="s">
        <v>199</v>
      </c>
      <c r="C180" s="141">
        <v>13.67</v>
      </c>
      <c r="D180" s="141">
        <v>11.95</v>
      </c>
      <c r="E180" s="141">
        <v>10.82</v>
      </c>
      <c r="F180" s="141">
        <v>9.9499999999999993</v>
      </c>
      <c r="G180" s="141">
        <v>10.87</v>
      </c>
      <c r="H180" s="141">
        <v>10.89</v>
      </c>
      <c r="I180" s="141">
        <v>12.2</v>
      </c>
      <c r="J180" s="141">
        <v>12.77</v>
      </c>
      <c r="K180" s="141">
        <v>13.75</v>
      </c>
      <c r="L180" s="141">
        <v>14.58</v>
      </c>
      <c r="M180" s="141">
        <v>13.79</v>
      </c>
      <c r="N180" s="141">
        <v>13.89</v>
      </c>
      <c r="O180" s="141">
        <v>15.4</v>
      </c>
      <c r="P180" s="141">
        <v>9.84</v>
      </c>
      <c r="Q180" s="141">
        <v>8.7200000000000006</v>
      </c>
      <c r="R180" s="3">
        <v>8.51</v>
      </c>
      <c r="S180" s="3">
        <v>9.91</v>
      </c>
      <c r="T180" s="3">
        <v>14.27</v>
      </c>
      <c r="V180" s="160">
        <f t="shared" si="71"/>
        <v>1.7200000000000006</v>
      </c>
      <c r="W180" s="160">
        <f t="shared" si="70"/>
        <v>1.129999999999999</v>
      </c>
      <c r="X180" s="160">
        <f t="shared" si="70"/>
        <v>0.87000000000000099</v>
      </c>
      <c r="Y180" s="160">
        <f t="shared" si="70"/>
        <v>-0.91999999999999993</v>
      </c>
      <c r="Z180" s="160">
        <f t="shared" si="70"/>
        <v>-2.000000000000135E-2</v>
      </c>
      <c r="AA180" s="160">
        <f t="shared" si="70"/>
        <v>-1.3099999999999987</v>
      </c>
      <c r="AB180" s="160">
        <f t="shared" si="70"/>
        <v>-0.57000000000000028</v>
      </c>
      <c r="AC180" s="160">
        <f t="shared" si="70"/>
        <v>-0.98000000000000043</v>
      </c>
      <c r="AD180" s="160">
        <f t="shared" si="70"/>
        <v>-0.83000000000000007</v>
      </c>
      <c r="AE180" s="160">
        <f t="shared" si="70"/>
        <v>0.79000000000000092</v>
      </c>
      <c r="AF180" s="160">
        <f t="shared" si="70"/>
        <v>-0.10000000000000142</v>
      </c>
      <c r="AG180" s="160">
        <f t="shared" si="70"/>
        <v>-1.5099999999999998</v>
      </c>
      <c r="AH180" s="160">
        <f t="shared" si="70"/>
        <v>5.5600000000000005</v>
      </c>
      <c r="AI180" s="160">
        <f t="shared" si="70"/>
        <v>1.1199999999999992</v>
      </c>
      <c r="AJ180" s="160">
        <f t="shared" si="70"/>
        <v>0.21000000000000085</v>
      </c>
      <c r="AK180" s="160">
        <f t="shared" si="70"/>
        <v>-1.4000000000000004</v>
      </c>
      <c r="AL180" s="160">
        <f t="shared" si="70"/>
        <v>-4.3599999999999994</v>
      </c>
    </row>
    <row r="181" spans="1:38" x14ac:dyDescent="0.2">
      <c r="A181" s="133">
        <v>380002098433201</v>
      </c>
      <c r="B181" s="133" t="s">
        <v>200</v>
      </c>
      <c r="C181" s="142">
        <v>19.22</v>
      </c>
      <c r="D181" s="142">
        <v>17.75</v>
      </c>
      <c r="E181" s="142">
        <v>17.899999999999999</v>
      </c>
      <c r="F181" s="142">
        <v>17.68</v>
      </c>
      <c r="G181" s="142">
        <v>17.149999999999999</v>
      </c>
      <c r="H181" s="142">
        <v>17.29</v>
      </c>
      <c r="I181" s="142">
        <v>18.14</v>
      </c>
      <c r="J181" s="142">
        <v>19.850000000000001</v>
      </c>
      <c r="K181" s="142">
        <v>20.39</v>
      </c>
      <c r="L181" s="142">
        <v>21.55</v>
      </c>
      <c r="M181" s="142">
        <v>21.16</v>
      </c>
      <c r="N181" s="142">
        <v>21.07</v>
      </c>
      <c r="O181" s="142">
        <v>22.25</v>
      </c>
      <c r="P181" s="142">
        <v>17.84</v>
      </c>
      <c r="Q181" s="142">
        <v>15.9</v>
      </c>
      <c r="R181" s="3">
        <v>13.51</v>
      </c>
      <c r="S181" s="3">
        <v>15.39</v>
      </c>
      <c r="T181" s="3">
        <v>19.329999999999998</v>
      </c>
      <c r="V181" s="160">
        <f t="shared" si="71"/>
        <v>1.4699999999999989</v>
      </c>
      <c r="W181" s="160">
        <f t="shared" si="70"/>
        <v>-0.14999999999999858</v>
      </c>
      <c r="X181" s="160">
        <f t="shared" si="70"/>
        <v>0.21999999999999886</v>
      </c>
      <c r="Y181" s="160">
        <f t="shared" si="70"/>
        <v>0.53000000000000114</v>
      </c>
      <c r="Z181" s="160">
        <f t="shared" si="70"/>
        <v>-0.14000000000000057</v>
      </c>
      <c r="AA181" s="160">
        <f t="shared" si="70"/>
        <v>-0.85000000000000142</v>
      </c>
      <c r="AB181" s="160">
        <f t="shared" si="70"/>
        <v>-1.7100000000000009</v>
      </c>
      <c r="AC181" s="160">
        <f t="shared" si="70"/>
        <v>-0.53999999999999915</v>
      </c>
      <c r="AD181" s="160">
        <f t="shared" si="70"/>
        <v>-1.1600000000000001</v>
      </c>
      <c r="AE181" s="160">
        <f t="shared" si="70"/>
        <v>0.39000000000000057</v>
      </c>
      <c r="AF181" s="160">
        <f t="shared" si="70"/>
        <v>8.9999999999999858E-2</v>
      </c>
      <c r="AG181" s="160">
        <f t="shared" si="70"/>
        <v>-1.1799999999999997</v>
      </c>
      <c r="AH181" s="160">
        <f t="shared" si="70"/>
        <v>4.41</v>
      </c>
      <c r="AI181" s="160">
        <f t="shared" si="70"/>
        <v>1.9399999999999995</v>
      </c>
      <c r="AJ181" s="160">
        <f t="shared" si="70"/>
        <v>2.3900000000000006</v>
      </c>
      <c r="AK181" s="160">
        <f t="shared" si="70"/>
        <v>-1.8800000000000008</v>
      </c>
      <c r="AL181" s="160">
        <f t="shared" si="70"/>
        <v>-3.9399999999999977</v>
      </c>
    </row>
    <row r="182" spans="1:38" x14ac:dyDescent="0.2">
      <c r="A182" s="133">
        <v>380000098415902</v>
      </c>
      <c r="B182" s="133" t="s">
        <v>201</v>
      </c>
      <c r="C182" s="143">
        <v>24.48</v>
      </c>
      <c r="D182" s="143">
        <v>22.97</v>
      </c>
      <c r="E182" s="143">
        <v>23.12</v>
      </c>
      <c r="F182" s="143">
        <v>22.8</v>
      </c>
      <c r="G182" s="143">
        <v>21.98</v>
      </c>
      <c r="H182" s="143">
        <v>22.07</v>
      </c>
      <c r="I182" s="143">
        <v>23.4</v>
      </c>
      <c r="J182" s="143">
        <v>24.15</v>
      </c>
      <c r="K182" s="143">
        <v>25.94</v>
      </c>
      <c r="L182" s="143">
        <v>26.73</v>
      </c>
      <c r="M182" s="143">
        <v>26.05</v>
      </c>
      <c r="N182" s="143">
        <v>26.04</v>
      </c>
      <c r="O182" s="143">
        <v>28.06</v>
      </c>
      <c r="P182" s="143">
        <v>21.12</v>
      </c>
      <c r="Q182" s="143">
        <v>18.72</v>
      </c>
      <c r="R182" s="3">
        <v>17.100000000000001</v>
      </c>
      <c r="S182" s="3">
        <v>20.2</v>
      </c>
      <c r="T182" s="3">
        <v>25.01</v>
      </c>
      <c r="V182" s="160">
        <f t="shared" si="71"/>
        <v>1.5100000000000016</v>
      </c>
      <c r="W182" s="160">
        <f t="shared" si="70"/>
        <v>-0.15000000000000213</v>
      </c>
      <c r="X182" s="160">
        <f t="shared" si="70"/>
        <v>0.32000000000000028</v>
      </c>
      <c r="Y182" s="160">
        <f t="shared" si="70"/>
        <v>0.82000000000000028</v>
      </c>
      <c r="Z182" s="160">
        <f t="shared" si="70"/>
        <v>-8.9999999999999858E-2</v>
      </c>
      <c r="AA182" s="160">
        <f t="shared" si="70"/>
        <v>-1.3299999999999983</v>
      </c>
      <c r="AB182" s="160">
        <f t="shared" si="70"/>
        <v>-0.75</v>
      </c>
      <c r="AC182" s="160">
        <f t="shared" si="70"/>
        <v>-1.7900000000000027</v>
      </c>
      <c r="AD182" s="160">
        <f t="shared" si="70"/>
        <v>-0.78999999999999915</v>
      </c>
      <c r="AE182" s="160">
        <f t="shared" si="70"/>
        <v>0.67999999999999972</v>
      </c>
      <c r="AF182" s="160">
        <f t="shared" si="70"/>
        <v>1.0000000000001563E-2</v>
      </c>
      <c r="AG182" s="160">
        <f t="shared" si="70"/>
        <v>-2.0199999999999996</v>
      </c>
      <c r="AH182" s="160">
        <f t="shared" si="70"/>
        <v>6.9399999999999977</v>
      </c>
      <c r="AI182" s="160">
        <f t="shared" si="70"/>
        <v>2.4000000000000021</v>
      </c>
      <c r="AJ182" s="160">
        <f t="shared" si="70"/>
        <v>1.6199999999999974</v>
      </c>
      <c r="AK182" s="160">
        <f t="shared" si="70"/>
        <v>-3.0999999999999979</v>
      </c>
      <c r="AL182" s="160">
        <f t="shared" si="70"/>
        <v>-4.8100000000000023</v>
      </c>
    </row>
    <row r="183" spans="1:38" x14ac:dyDescent="0.2">
      <c r="A183" s="133">
        <v>375910098385901</v>
      </c>
      <c r="B183" s="133" t="s">
        <v>202</v>
      </c>
      <c r="C183" s="144">
        <v>20.78</v>
      </c>
      <c r="D183" s="144">
        <v>18.899999999999999</v>
      </c>
      <c r="E183" s="144">
        <v>19.170000000000002</v>
      </c>
      <c r="F183" s="144">
        <v>19.600000000000001</v>
      </c>
      <c r="G183" s="144">
        <v>18.53</v>
      </c>
      <c r="H183" s="144">
        <v>18.75</v>
      </c>
      <c r="I183" s="144">
        <v>19.989999999999998</v>
      </c>
      <c r="J183" s="144">
        <v>22.33</v>
      </c>
      <c r="K183" s="144">
        <v>23.49</v>
      </c>
      <c r="L183" s="144">
        <v>23.68</v>
      </c>
      <c r="M183" s="144">
        <v>23.36</v>
      </c>
      <c r="N183" s="144">
        <v>21.69</v>
      </c>
      <c r="O183" s="144">
        <v>24.44</v>
      </c>
      <c r="P183" s="144">
        <v>16.91</v>
      </c>
      <c r="Q183" s="144">
        <v>15.15</v>
      </c>
      <c r="R183" s="3">
        <v>13.42</v>
      </c>
      <c r="S183" s="3">
        <v>16.04</v>
      </c>
      <c r="T183" s="3">
        <v>21.62</v>
      </c>
      <c r="V183" s="160">
        <f t="shared" si="71"/>
        <v>1.8800000000000026</v>
      </c>
      <c r="W183" s="160">
        <f t="shared" si="70"/>
        <v>-0.27000000000000313</v>
      </c>
      <c r="X183" s="160">
        <f t="shared" si="70"/>
        <v>-0.42999999999999972</v>
      </c>
      <c r="Y183" s="160">
        <f t="shared" si="70"/>
        <v>1.0700000000000003</v>
      </c>
      <c r="Z183" s="160">
        <f t="shared" si="70"/>
        <v>-0.21999999999999886</v>
      </c>
      <c r="AA183" s="160">
        <f t="shared" si="70"/>
        <v>-1.2399999999999984</v>
      </c>
      <c r="AB183" s="160">
        <f t="shared" si="70"/>
        <v>-2.34</v>
      </c>
      <c r="AC183" s="160">
        <f t="shared" si="70"/>
        <v>-1.1600000000000001</v>
      </c>
      <c r="AD183" s="160">
        <f t="shared" si="70"/>
        <v>-0.19000000000000128</v>
      </c>
      <c r="AE183" s="160">
        <f t="shared" si="70"/>
        <v>0.32000000000000028</v>
      </c>
      <c r="AF183" s="160">
        <f t="shared" si="70"/>
        <v>1.6699999999999982</v>
      </c>
      <c r="AG183" s="160">
        <f t="shared" si="70"/>
        <v>-2.75</v>
      </c>
      <c r="AH183" s="160">
        <f t="shared" si="70"/>
        <v>7.5300000000000011</v>
      </c>
      <c r="AI183" s="160">
        <f t="shared" si="70"/>
        <v>1.7599999999999998</v>
      </c>
      <c r="AJ183" s="160">
        <f t="shared" si="70"/>
        <v>1.7300000000000004</v>
      </c>
      <c r="AK183" s="160">
        <f t="shared" si="70"/>
        <v>-2.6199999999999992</v>
      </c>
      <c r="AL183" s="160">
        <f t="shared" ref="AL183:AL192" si="72">S183-T183</f>
        <v>-5.5800000000000018</v>
      </c>
    </row>
    <row r="184" spans="1:38" x14ac:dyDescent="0.2">
      <c r="A184" s="133">
        <v>375738098400601</v>
      </c>
      <c r="B184" s="133" t="s">
        <v>203</v>
      </c>
      <c r="C184" s="145">
        <v>27.08</v>
      </c>
      <c r="D184" s="145">
        <v>25.2</v>
      </c>
      <c r="E184" s="145">
        <v>25.7</v>
      </c>
      <c r="F184" s="145">
        <v>25.53</v>
      </c>
      <c r="G184" s="145">
        <v>24.44</v>
      </c>
      <c r="H184" s="145">
        <v>24.8</v>
      </c>
      <c r="I184" s="145">
        <v>25.38</v>
      </c>
      <c r="J184" s="145">
        <v>24.46</v>
      </c>
      <c r="K184" s="145">
        <v>28.59</v>
      </c>
      <c r="L184" s="145">
        <v>29.88</v>
      </c>
      <c r="M184" s="145">
        <v>29.24</v>
      </c>
      <c r="N184" s="145">
        <v>26.69</v>
      </c>
      <c r="O184" s="145">
        <v>30.28</v>
      </c>
      <c r="P184" s="145">
        <v>23.44</v>
      </c>
      <c r="Q184" s="145">
        <v>21.05</v>
      </c>
      <c r="R184" s="3">
        <v>18.440000000000001</v>
      </c>
      <c r="S184" s="3">
        <v>20.98</v>
      </c>
      <c r="T184" s="3">
        <v>27.12</v>
      </c>
      <c r="V184" s="160">
        <f t="shared" si="71"/>
        <v>1.879999999999999</v>
      </c>
      <c r="W184" s="160">
        <f t="shared" ref="W184:W192" si="73">D184-E184</f>
        <v>-0.5</v>
      </c>
      <c r="X184" s="160">
        <f t="shared" ref="X184:X192" si="74">E184-F184</f>
        <v>0.16999999999999815</v>
      </c>
      <c r="Y184" s="160">
        <f t="shared" ref="Y184:Y192" si="75">F184-G184</f>
        <v>1.0899999999999999</v>
      </c>
      <c r="Z184" s="160">
        <f t="shared" ref="Z184:Z192" si="76">G184-H184</f>
        <v>-0.35999999999999943</v>
      </c>
      <c r="AA184" s="160">
        <f t="shared" ref="AA184:AA192" si="77">H184-I184</f>
        <v>-0.57999999999999829</v>
      </c>
      <c r="AB184" s="160">
        <f t="shared" ref="AB184:AB192" si="78">I184-J184</f>
        <v>0.91999999999999815</v>
      </c>
      <c r="AC184" s="160">
        <f t="shared" ref="AC184:AC192" si="79">J184-K184</f>
        <v>-4.129999999999999</v>
      </c>
      <c r="AD184" s="160">
        <f t="shared" ref="AD184:AD192" si="80">K184-L184</f>
        <v>-1.2899999999999991</v>
      </c>
      <c r="AE184" s="160">
        <f t="shared" ref="AE184:AE192" si="81">L184-M184</f>
        <v>0.64000000000000057</v>
      </c>
      <c r="AF184" s="160">
        <f t="shared" ref="AF184:AF192" si="82">M184-N184</f>
        <v>2.5499999999999972</v>
      </c>
      <c r="AG184" s="160">
        <f t="shared" ref="AG184:AG192" si="83">N184-O184</f>
        <v>-3.59</v>
      </c>
      <c r="AH184" s="160">
        <f t="shared" ref="AH184:AH192" si="84">O184-P184</f>
        <v>6.84</v>
      </c>
      <c r="AI184" s="160">
        <f t="shared" ref="AI184:AI192" si="85">P184-Q184</f>
        <v>2.3900000000000006</v>
      </c>
      <c r="AJ184" s="160">
        <f t="shared" ref="AJ184:AJ192" si="86">Q184-R184</f>
        <v>2.6099999999999994</v>
      </c>
      <c r="AK184" s="160">
        <f t="shared" ref="AK184:AK192" si="87">R184-S184</f>
        <v>-2.5399999999999991</v>
      </c>
      <c r="AL184" s="160">
        <f t="shared" si="72"/>
        <v>-6.1400000000000006</v>
      </c>
    </row>
    <row r="185" spans="1:38" x14ac:dyDescent="0.2">
      <c r="A185" s="5">
        <v>380000098415901</v>
      </c>
      <c r="B185" s="134" t="s">
        <v>204</v>
      </c>
      <c r="C185" s="146">
        <v>27.73</v>
      </c>
      <c r="D185" s="146">
        <v>25.89</v>
      </c>
      <c r="E185" s="146">
        <v>26.27</v>
      </c>
      <c r="F185" s="146">
        <v>26.1</v>
      </c>
      <c r="G185" s="146">
        <v>25.18</v>
      </c>
      <c r="H185" s="146">
        <v>25.28</v>
      </c>
      <c r="I185" s="146">
        <v>26.65</v>
      </c>
      <c r="J185" s="146">
        <v>27.24</v>
      </c>
      <c r="K185" s="146">
        <v>29.06</v>
      </c>
      <c r="L185" s="146">
        <v>30.21</v>
      </c>
      <c r="M185" s="146">
        <v>29.73</v>
      </c>
      <c r="N185" s="146">
        <v>29.05</v>
      </c>
      <c r="O185" s="146">
        <v>31.23</v>
      </c>
      <c r="P185" s="146">
        <v>23.98</v>
      </c>
      <c r="Q185" s="146">
        <v>21.62</v>
      </c>
      <c r="R185" s="3">
        <v>20.149999999999999</v>
      </c>
      <c r="S185" s="3">
        <v>23.4</v>
      </c>
      <c r="T185" s="3">
        <v>28.28</v>
      </c>
      <c r="V185" s="160">
        <f t="shared" si="71"/>
        <v>1.8399999999999999</v>
      </c>
      <c r="W185" s="160">
        <f t="shared" si="73"/>
        <v>-0.37999999999999901</v>
      </c>
      <c r="X185" s="160">
        <f t="shared" si="74"/>
        <v>0.16999999999999815</v>
      </c>
      <c r="Y185" s="160">
        <f t="shared" si="75"/>
        <v>0.92000000000000171</v>
      </c>
      <c r="Z185" s="160">
        <f t="shared" si="76"/>
        <v>-0.10000000000000142</v>
      </c>
      <c r="AA185" s="160">
        <f t="shared" si="77"/>
        <v>-1.3699999999999974</v>
      </c>
      <c r="AB185" s="160">
        <f t="shared" si="78"/>
        <v>-0.58999999999999986</v>
      </c>
      <c r="AC185" s="160">
        <f t="shared" si="79"/>
        <v>-1.8200000000000003</v>
      </c>
      <c r="AD185" s="160">
        <f t="shared" si="80"/>
        <v>-1.1500000000000021</v>
      </c>
      <c r="AE185" s="160">
        <f t="shared" si="81"/>
        <v>0.48000000000000043</v>
      </c>
      <c r="AF185" s="160">
        <f t="shared" si="82"/>
        <v>0.67999999999999972</v>
      </c>
      <c r="AG185" s="160">
        <f t="shared" si="83"/>
        <v>-2.1799999999999997</v>
      </c>
      <c r="AH185" s="160">
        <f t="shared" si="84"/>
        <v>7.25</v>
      </c>
      <c r="AI185" s="160">
        <f t="shared" si="85"/>
        <v>2.3599999999999994</v>
      </c>
      <c r="AJ185" s="160">
        <f t="shared" si="86"/>
        <v>1.4700000000000024</v>
      </c>
      <c r="AK185" s="160">
        <f t="shared" si="87"/>
        <v>-3.25</v>
      </c>
      <c r="AL185" s="160">
        <f t="shared" si="72"/>
        <v>-4.8800000000000026</v>
      </c>
    </row>
    <row r="186" spans="1:38" x14ac:dyDescent="0.2">
      <c r="A186" s="5">
        <v>380952098281701</v>
      </c>
      <c r="B186" s="134" t="s">
        <v>205</v>
      </c>
      <c r="C186" s="147">
        <v>32.35</v>
      </c>
      <c r="D186" s="147">
        <v>31.22</v>
      </c>
      <c r="E186" s="147">
        <v>30.78</v>
      </c>
      <c r="F186" s="147">
        <v>30.5</v>
      </c>
      <c r="G186" s="147">
        <v>30.31</v>
      </c>
      <c r="H186" s="147">
        <v>30.72</v>
      </c>
      <c r="I186" s="147">
        <v>31.66</v>
      </c>
      <c r="J186" s="147">
        <v>32.229999999999997</v>
      </c>
      <c r="K186" s="147">
        <v>32.36</v>
      </c>
      <c r="L186" s="147">
        <v>32.630000000000003</v>
      </c>
      <c r="M186" s="147">
        <v>31.48</v>
      </c>
      <c r="N186" s="147">
        <v>31.08</v>
      </c>
      <c r="O186" s="147">
        <v>32.92</v>
      </c>
      <c r="P186" s="147">
        <v>30.16</v>
      </c>
      <c r="Q186" s="148">
        <v>28.78</v>
      </c>
      <c r="R186" s="3">
        <v>28.23</v>
      </c>
      <c r="S186" s="3">
        <v>29.96</v>
      </c>
      <c r="T186" s="3">
        <v>32.909999999999997</v>
      </c>
      <c r="V186" s="160">
        <f t="shared" si="71"/>
        <v>1.1300000000000026</v>
      </c>
      <c r="W186" s="160">
        <f t="shared" si="73"/>
        <v>0.43999999999999773</v>
      </c>
      <c r="X186" s="160">
        <f t="shared" si="74"/>
        <v>0.28000000000000114</v>
      </c>
      <c r="Y186" s="160">
        <f t="shared" si="75"/>
        <v>0.19000000000000128</v>
      </c>
      <c r="Z186" s="160">
        <f t="shared" si="76"/>
        <v>-0.41000000000000014</v>
      </c>
      <c r="AA186" s="160">
        <f t="shared" si="77"/>
        <v>-0.94000000000000128</v>
      </c>
      <c r="AB186" s="160">
        <f t="shared" si="78"/>
        <v>-0.56999999999999673</v>
      </c>
      <c r="AC186" s="160">
        <f t="shared" si="79"/>
        <v>-0.13000000000000256</v>
      </c>
      <c r="AD186" s="160">
        <f t="shared" si="80"/>
        <v>-0.27000000000000313</v>
      </c>
      <c r="AE186" s="160">
        <f t="shared" si="81"/>
        <v>1.1500000000000021</v>
      </c>
      <c r="AF186" s="160">
        <f t="shared" si="82"/>
        <v>0.40000000000000213</v>
      </c>
      <c r="AG186" s="160">
        <f t="shared" si="83"/>
        <v>-1.8400000000000034</v>
      </c>
      <c r="AH186" s="160">
        <f t="shared" si="84"/>
        <v>2.7600000000000016</v>
      </c>
      <c r="AI186" s="160">
        <f t="shared" si="85"/>
        <v>1.379999999999999</v>
      </c>
      <c r="AJ186" s="160">
        <f t="shared" si="86"/>
        <v>0.55000000000000071</v>
      </c>
      <c r="AK186" s="160">
        <f t="shared" si="87"/>
        <v>-1.7300000000000004</v>
      </c>
      <c r="AL186" s="160">
        <f t="shared" si="72"/>
        <v>-2.9499999999999957</v>
      </c>
    </row>
    <row r="187" spans="1:38" x14ac:dyDescent="0.2">
      <c r="A187" s="5">
        <v>381009098215601</v>
      </c>
      <c r="B187" s="134" t="s">
        <v>206</v>
      </c>
      <c r="C187" s="149">
        <v>30.52</v>
      </c>
      <c r="D187" s="149">
        <v>28.43</v>
      </c>
      <c r="E187" s="149">
        <v>30.48</v>
      </c>
      <c r="F187" s="149">
        <v>29.33</v>
      </c>
      <c r="G187" s="149">
        <v>28.12</v>
      </c>
      <c r="H187" s="149">
        <v>28.97</v>
      </c>
      <c r="I187" s="149">
        <v>30.69</v>
      </c>
      <c r="J187" s="149">
        <v>30.96</v>
      </c>
      <c r="K187" s="149">
        <v>33.549999999999997</v>
      </c>
      <c r="L187" s="149">
        <v>33.299999999999997</v>
      </c>
      <c r="M187" s="149">
        <v>31.84</v>
      </c>
      <c r="N187" s="149">
        <v>30.08</v>
      </c>
      <c r="O187" s="149">
        <v>33.72</v>
      </c>
      <c r="P187" s="149">
        <v>28.32</v>
      </c>
      <c r="Q187" s="150">
        <v>25.98</v>
      </c>
      <c r="R187" s="3">
        <v>23.8</v>
      </c>
      <c r="S187" s="3">
        <v>27.12</v>
      </c>
      <c r="T187" s="3">
        <v>31.9</v>
      </c>
      <c r="V187" s="160">
        <f t="shared" si="71"/>
        <v>2.09</v>
      </c>
      <c r="W187" s="160">
        <f t="shared" si="73"/>
        <v>-2.0500000000000007</v>
      </c>
      <c r="X187" s="160">
        <f t="shared" si="74"/>
        <v>1.1500000000000021</v>
      </c>
      <c r="Y187" s="160">
        <f t="shared" si="75"/>
        <v>1.2099999999999973</v>
      </c>
      <c r="Z187" s="160">
        <f t="shared" si="76"/>
        <v>-0.84999999999999787</v>
      </c>
      <c r="AA187" s="160">
        <f t="shared" si="77"/>
        <v>-1.7200000000000024</v>
      </c>
      <c r="AB187" s="160">
        <f t="shared" si="78"/>
        <v>-0.26999999999999957</v>
      </c>
      <c r="AC187" s="160">
        <f t="shared" si="79"/>
        <v>-2.5899999999999963</v>
      </c>
      <c r="AD187" s="160">
        <f t="shared" si="80"/>
        <v>0.25</v>
      </c>
      <c r="AE187" s="160">
        <f t="shared" si="81"/>
        <v>1.4599999999999973</v>
      </c>
      <c r="AF187" s="160">
        <f t="shared" si="82"/>
        <v>1.7600000000000016</v>
      </c>
      <c r="AG187" s="160">
        <f t="shared" si="83"/>
        <v>-3.6400000000000006</v>
      </c>
      <c r="AH187" s="160">
        <f t="shared" si="84"/>
        <v>5.3999999999999986</v>
      </c>
      <c r="AI187" s="160">
        <f t="shared" si="85"/>
        <v>2.34</v>
      </c>
      <c r="AJ187" s="160">
        <f t="shared" si="86"/>
        <v>2.1799999999999997</v>
      </c>
      <c r="AK187" s="160">
        <f t="shared" si="87"/>
        <v>-3.3200000000000003</v>
      </c>
      <c r="AL187" s="160">
        <f t="shared" si="72"/>
        <v>-4.7799999999999976</v>
      </c>
    </row>
    <row r="188" spans="1:38" x14ac:dyDescent="0.2">
      <c r="A188" s="5">
        <v>381009098215603</v>
      </c>
      <c r="B188" s="134" t="s">
        <v>53</v>
      </c>
      <c r="C188" s="151"/>
      <c r="D188" s="151">
        <v>27.3</v>
      </c>
      <c r="E188" s="151"/>
      <c r="F188" s="151">
        <v>27.7</v>
      </c>
      <c r="G188" s="151">
        <v>26.77</v>
      </c>
      <c r="H188" s="151"/>
      <c r="I188" s="151"/>
      <c r="J188" s="151"/>
      <c r="K188" s="151"/>
      <c r="L188" s="151"/>
      <c r="M188" s="151"/>
      <c r="N188" s="151"/>
      <c r="O188" s="151"/>
      <c r="P188" s="151">
        <v>26.32</v>
      </c>
      <c r="Q188" s="152">
        <v>23.72</v>
      </c>
      <c r="R188" s="3">
        <v>22.01</v>
      </c>
      <c r="S188" s="3">
        <v>25.42</v>
      </c>
      <c r="V188" s="160"/>
      <c r="W188" s="160"/>
      <c r="X188" s="160"/>
      <c r="Y188" s="160">
        <f t="shared" si="75"/>
        <v>0.92999999999999972</v>
      </c>
      <c r="Z188" s="160"/>
      <c r="AA188" s="160"/>
      <c r="AB188" s="160"/>
      <c r="AC188" s="160"/>
      <c r="AD188" s="160"/>
      <c r="AE188" s="160"/>
      <c r="AF188" s="160"/>
      <c r="AG188" s="160"/>
      <c r="AH188" s="160"/>
      <c r="AI188" s="160">
        <f t="shared" si="85"/>
        <v>2.6000000000000014</v>
      </c>
      <c r="AJ188" s="160">
        <f t="shared" si="86"/>
        <v>1.7099999999999973</v>
      </c>
      <c r="AK188" s="160">
        <f t="shared" si="87"/>
        <v>-3.41</v>
      </c>
      <c r="AL188" s="160"/>
    </row>
    <row r="189" spans="1:38" x14ac:dyDescent="0.2">
      <c r="A189" s="5">
        <v>381026098350201</v>
      </c>
      <c r="B189" s="134" t="s">
        <v>55</v>
      </c>
      <c r="C189" s="153">
        <v>44.65</v>
      </c>
      <c r="D189" s="153">
        <v>43.1</v>
      </c>
      <c r="E189" s="153">
        <v>41.15</v>
      </c>
      <c r="F189" s="153">
        <v>40.5</v>
      </c>
      <c r="G189" s="153">
        <v>38.24</v>
      </c>
      <c r="H189" s="153">
        <v>34.44</v>
      </c>
      <c r="I189" s="153">
        <v>30.95</v>
      </c>
      <c r="J189" s="153">
        <v>29.73</v>
      </c>
      <c r="K189" s="153">
        <v>28.13</v>
      </c>
      <c r="L189" s="153">
        <v>28.93</v>
      </c>
      <c r="M189" s="153">
        <v>28.55</v>
      </c>
      <c r="N189" s="153">
        <v>28.9</v>
      </c>
      <c r="O189" s="153">
        <v>29.79</v>
      </c>
      <c r="P189" s="153">
        <v>26.66</v>
      </c>
      <c r="Q189" s="154">
        <v>25.36</v>
      </c>
      <c r="R189" s="3">
        <v>25.56</v>
      </c>
      <c r="S189" s="3">
        <v>25.18</v>
      </c>
      <c r="T189" s="3">
        <v>26.34</v>
      </c>
      <c r="V189" s="160">
        <f t="shared" si="71"/>
        <v>1.5499999999999972</v>
      </c>
      <c r="W189" s="160">
        <f t="shared" si="73"/>
        <v>1.9500000000000028</v>
      </c>
      <c r="X189" s="160">
        <f t="shared" si="74"/>
        <v>0.64999999999999858</v>
      </c>
      <c r="Y189" s="160">
        <f t="shared" si="75"/>
        <v>2.259999999999998</v>
      </c>
      <c r="Z189" s="160">
        <f t="shared" si="76"/>
        <v>3.8000000000000043</v>
      </c>
      <c r="AA189" s="160">
        <f t="shared" si="77"/>
        <v>3.4899999999999984</v>
      </c>
      <c r="AB189" s="160">
        <f t="shared" si="78"/>
        <v>1.2199999999999989</v>
      </c>
      <c r="AC189" s="160">
        <f t="shared" si="79"/>
        <v>1.6000000000000014</v>
      </c>
      <c r="AD189" s="160">
        <f t="shared" si="80"/>
        <v>-0.80000000000000071</v>
      </c>
      <c r="AE189" s="160">
        <f t="shared" si="81"/>
        <v>0.37999999999999901</v>
      </c>
      <c r="AF189" s="160">
        <f t="shared" si="82"/>
        <v>-0.34999999999999787</v>
      </c>
      <c r="AG189" s="160">
        <f t="shared" si="83"/>
        <v>-0.89000000000000057</v>
      </c>
      <c r="AH189" s="160">
        <f t="shared" si="84"/>
        <v>3.129999999999999</v>
      </c>
      <c r="AI189" s="160">
        <f t="shared" si="85"/>
        <v>1.3000000000000007</v>
      </c>
      <c r="AJ189" s="160">
        <f t="shared" si="86"/>
        <v>-0.19999999999999929</v>
      </c>
      <c r="AK189" s="160">
        <f t="shared" si="87"/>
        <v>0.37999999999999901</v>
      </c>
      <c r="AL189" s="160">
        <f t="shared" si="72"/>
        <v>-1.1600000000000001</v>
      </c>
    </row>
    <row r="190" spans="1:38" x14ac:dyDescent="0.2">
      <c r="A190" s="5">
        <v>381026098350202</v>
      </c>
      <c r="B190" s="134" t="s">
        <v>207</v>
      </c>
      <c r="C190" s="155">
        <v>11.78</v>
      </c>
      <c r="D190" s="155">
        <v>11.18</v>
      </c>
      <c r="E190" s="155">
        <v>10.27</v>
      </c>
      <c r="F190" s="155">
        <v>10.25</v>
      </c>
      <c r="G190" s="155">
        <v>9.7200000000000006</v>
      </c>
      <c r="H190" s="155">
        <v>10.46</v>
      </c>
      <c r="I190" s="155">
        <v>10.71</v>
      </c>
      <c r="J190" s="155">
        <v>11.4</v>
      </c>
      <c r="K190" s="155">
        <v>11.06</v>
      </c>
      <c r="L190" s="155">
        <v>12.4</v>
      </c>
      <c r="M190" s="155">
        <v>11.78</v>
      </c>
      <c r="N190" s="155">
        <v>11.62</v>
      </c>
      <c r="O190" s="155">
        <v>12.49</v>
      </c>
      <c r="P190" s="155">
        <v>10.050000000000001</v>
      </c>
      <c r="Q190" s="156">
        <v>9.32</v>
      </c>
      <c r="R190" s="3">
        <v>9.56</v>
      </c>
      <c r="S190" s="3">
        <v>10.61</v>
      </c>
      <c r="T190" s="3">
        <v>13.14</v>
      </c>
      <c r="V190" s="160">
        <f t="shared" si="71"/>
        <v>0.59999999999999964</v>
      </c>
      <c r="W190" s="160">
        <f t="shared" si="73"/>
        <v>0.91000000000000014</v>
      </c>
      <c r="X190" s="160">
        <f t="shared" si="74"/>
        <v>1.9999999999999574E-2</v>
      </c>
      <c r="Y190" s="160">
        <f t="shared" si="75"/>
        <v>0.52999999999999936</v>
      </c>
      <c r="Z190" s="160">
        <f t="shared" si="76"/>
        <v>-0.74000000000000021</v>
      </c>
      <c r="AA190" s="160">
        <f t="shared" si="77"/>
        <v>-0.25</v>
      </c>
      <c r="AB190" s="160">
        <f t="shared" si="78"/>
        <v>-0.6899999999999995</v>
      </c>
      <c r="AC190" s="160">
        <f t="shared" si="79"/>
        <v>0.33999999999999986</v>
      </c>
      <c r="AD190" s="160">
        <f t="shared" si="80"/>
        <v>-1.3399999999999999</v>
      </c>
      <c r="AE190" s="160">
        <f t="shared" si="81"/>
        <v>0.62000000000000099</v>
      </c>
      <c r="AF190" s="160">
        <f t="shared" si="82"/>
        <v>0.16000000000000014</v>
      </c>
      <c r="AG190" s="160">
        <f t="shared" si="83"/>
        <v>-0.87000000000000099</v>
      </c>
      <c r="AH190" s="160">
        <f t="shared" si="84"/>
        <v>2.4399999999999995</v>
      </c>
      <c r="AI190" s="160">
        <f t="shared" si="85"/>
        <v>0.73000000000000043</v>
      </c>
      <c r="AJ190" s="160">
        <f t="shared" si="86"/>
        <v>-0.24000000000000021</v>
      </c>
      <c r="AK190" s="160">
        <f t="shared" si="87"/>
        <v>-1.0499999999999989</v>
      </c>
      <c r="AL190" s="160">
        <f t="shared" si="72"/>
        <v>-2.5300000000000011</v>
      </c>
    </row>
    <row r="191" spans="1:38" x14ac:dyDescent="0.2">
      <c r="A191" s="5">
        <v>381443098345101</v>
      </c>
      <c r="B191" s="134" t="s">
        <v>60</v>
      </c>
      <c r="C191" s="157">
        <v>30.23</v>
      </c>
      <c r="D191" s="157">
        <v>29.95</v>
      </c>
      <c r="E191" s="157">
        <v>29.99</v>
      </c>
      <c r="F191" s="157">
        <v>29.5</v>
      </c>
      <c r="G191" s="157">
        <v>28.4</v>
      </c>
      <c r="H191" s="157">
        <v>29.26</v>
      </c>
      <c r="I191" s="157">
        <v>30.74</v>
      </c>
      <c r="J191" s="157">
        <v>31.22</v>
      </c>
      <c r="K191" s="157">
        <v>32.79</v>
      </c>
      <c r="L191" s="157">
        <v>34.36</v>
      </c>
      <c r="M191" s="157">
        <v>33.909999999999997</v>
      </c>
      <c r="N191" s="157">
        <v>33.22</v>
      </c>
      <c r="O191" s="157">
        <v>35.14</v>
      </c>
      <c r="P191" s="157">
        <v>30.8</v>
      </c>
      <c r="Q191" s="157">
        <v>28.42</v>
      </c>
      <c r="R191" s="3">
        <v>26.92</v>
      </c>
      <c r="S191" s="3">
        <v>28.69</v>
      </c>
      <c r="T191" s="3">
        <v>33.19</v>
      </c>
      <c r="V191" s="160">
        <f t="shared" si="71"/>
        <v>0.28000000000000114</v>
      </c>
      <c r="W191" s="160">
        <f t="shared" si="73"/>
        <v>-3.9999999999999147E-2</v>
      </c>
      <c r="X191" s="160">
        <f t="shared" si="74"/>
        <v>0.48999999999999844</v>
      </c>
      <c r="Y191" s="160">
        <f t="shared" si="75"/>
        <v>1.1000000000000014</v>
      </c>
      <c r="Z191" s="160">
        <f t="shared" si="76"/>
        <v>-0.86000000000000298</v>
      </c>
      <c r="AA191" s="160">
        <f t="shared" si="77"/>
        <v>-1.4799999999999969</v>
      </c>
      <c r="AB191" s="160">
        <f t="shared" si="78"/>
        <v>-0.48000000000000043</v>
      </c>
      <c r="AC191" s="160">
        <f t="shared" si="79"/>
        <v>-1.5700000000000003</v>
      </c>
      <c r="AD191" s="160">
        <f t="shared" si="80"/>
        <v>-1.5700000000000003</v>
      </c>
      <c r="AE191" s="160">
        <f t="shared" si="81"/>
        <v>0.45000000000000284</v>
      </c>
      <c r="AF191" s="160">
        <f t="shared" si="82"/>
        <v>0.68999999999999773</v>
      </c>
      <c r="AG191" s="160">
        <f t="shared" si="83"/>
        <v>-1.9200000000000017</v>
      </c>
      <c r="AH191" s="160">
        <f t="shared" si="84"/>
        <v>4.34</v>
      </c>
      <c r="AI191" s="160">
        <f t="shared" si="85"/>
        <v>2.379999999999999</v>
      </c>
      <c r="AJ191" s="160">
        <f t="shared" si="86"/>
        <v>1.5</v>
      </c>
      <c r="AK191" s="160">
        <f t="shared" si="87"/>
        <v>-1.7699999999999996</v>
      </c>
      <c r="AL191" s="160">
        <f t="shared" si="72"/>
        <v>-4.4999999999999964</v>
      </c>
    </row>
    <row r="192" spans="1:38" x14ac:dyDescent="0.2">
      <c r="A192" s="5">
        <v>381443098345102</v>
      </c>
      <c r="B192" s="134" t="s">
        <v>59</v>
      </c>
      <c r="C192" s="158">
        <v>31.09</v>
      </c>
      <c r="D192" s="158">
        <v>29.98</v>
      </c>
      <c r="E192" s="158">
        <v>29.98</v>
      </c>
      <c r="F192" s="158">
        <v>29.56</v>
      </c>
      <c r="G192" s="158">
        <v>28.37</v>
      </c>
      <c r="H192" s="158">
        <v>29.14</v>
      </c>
      <c r="I192" s="158">
        <v>30.73</v>
      </c>
      <c r="J192" s="158">
        <v>31.42</v>
      </c>
      <c r="K192" s="158">
        <v>32.75</v>
      </c>
      <c r="L192" s="158">
        <v>34.31</v>
      </c>
      <c r="M192" s="158">
        <v>33.67</v>
      </c>
      <c r="N192" s="158">
        <v>33.130000000000003</v>
      </c>
      <c r="O192" s="158">
        <v>35.200000000000003</v>
      </c>
      <c r="P192" s="158">
        <v>30.7</v>
      </c>
      <c r="Q192" s="159">
        <v>28.45</v>
      </c>
      <c r="R192" s="3">
        <v>26.8</v>
      </c>
      <c r="S192" s="3">
        <v>28.64</v>
      </c>
      <c r="T192" s="3">
        <v>33.11</v>
      </c>
      <c r="V192" s="160">
        <f t="shared" si="71"/>
        <v>1.1099999999999994</v>
      </c>
      <c r="W192" s="160">
        <f t="shared" si="73"/>
        <v>0</v>
      </c>
      <c r="X192" s="160">
        <f t="shared" si="74"/>
        <v>0.42000000000000171</v>
      </c>
      <c r="Y192" s="160">
        <f t="shared" si="75"/>
        <v>1.1899999999999977</v>
      </c>
      <c r="Z192" s="160">
        <f t="shared" si="76"/>
        <v>-0.76999999999999957</v>
      </c>
      <c r="AA192" s="160">
        <f t="shared" si="77"/>
        <v>-1.5899999999999999</v>
      </c>
      <c r="AB192" s="160">
        <f t="shared" si="78"/>
        <v>-0.69000000000000128</v>
      </c>
      <c r="AC192" s="160">
        <f t="shared" si="79"/>
        <v>-1.3299999999999983</v>
      </c>
      <c r="AD192" s="160">
        <f t="shared" si="80"/>
        <v>-1.5600000000000023</v>
      </c>
      <c r="AE192" s="160">
        <f t="shared" si="81"/>
        <v>0.64000000000000057</v>
      </c>
      <c r="AF192" s="160">
        <f t="shared" si="82"/>
        <v>0.53999999999999915</v>
      </c>
      <c r="AG192" s="160">
        <f t="shared" si="83"/>
        <v>-2.0700000000000003</v>
      </c>
      <c r="AH192" s="160">
        <f t="shared" si="84"/>
        <v>4.5000000000000036</v>
      </c>
      <c r="AI192" s="160">
        <f t="shared" si="85"/>
        <v>2.25</v>
      </c>
      <c r="AJ192" s="160">
        <f t="shared" si="86"/>
        <v>1.6499999999999986</v>
      </c>
      <c r="AK192" s="160">
        <f t="shared" si="87"/>
        <v>-1.8399999999999999</v>
      </c>
      <c r="AL192" s="160">
        <f t="shared" si="72"/>
        <v>-4.4699999999999989</v>
      </c>
    </row>
    <row r="193" spans="21:38" x14ac:dyDescent="0.2">
      <c r="U193" s="3" t="s">
        <v>209</v>
      </c>
      <c r="V193" s="160">
        <f>AVERAGE(V168:V192)</f>
        <v>1.4879166666666668</v>
      </c>
      <c r="W193" s="160">
        <f t="shared" ref="W193:AL193" si="88">AVERAGE(W168:W192)</f>
        <v>0.18916666666666651</v>
      </c>
      <c r="X193" s="160">
        <f t="shared" si="88"/>
        <v>0.74500000000000011</v>
      </c>
      <c r="Y193" s="160">
        <f t="shared" si="88"/>
        <v>0.55541666666666645</v>
      </c>
      <c r="Z193" s="160">
        <f t="shared" si="88"/>
        <v>-0.44217391304347803</v>
      </c>
      <c r="AA193" s="160">
        <f t="shared" si="88"/>
        <v>-0.875</v>
      </c>
      <c r="AB193" s="160">
        <f t="shared" si="88"/>
        <v>-0.79833333333333323</v>
      </c>
      <c r="AC193" s="160">
        <f t="shared" si="88"/>
        <v>-0.83499999999999985</v>
      </c>
      <c r="AD193" s="160">
        <f t="shared" si="88"/>
        <v>-0.75000000000000033</v>
      </c>
      <c r="AE193" s="160">
        <f t="shared" si="88"/>
        <v>0.75</v>
      </c>
      <c r="AF193" s="160">
        <f t="shared" si="88"/>
        <v>0.68608695652173923</v>
      </c>
      <c r="AG193" s="160">
        <f t="shared" si="88"/>
        <v>-2.1704166666666671</v>
      </c>
      <c r="AH193" s="160">
        <f t="shared" si="88"/>
        <v>4.7543478260869572</v>
      </c>
      <c r="AI193" s="160">
        <f t="shared" si="88"/>
        <v>1.6241666666666668</v>
      </c>
      <c r="AJ193" s="160">
        <f t="shared" si="88"/>
        <v>1.0212000000000001</v>
      </c>
      <c r="AK193" s="160">
        <f t="shared" si="88"/>
        <v>-2.2528000000000001</v>
      </c>
      <c r="AL193" s="160">
        <f t="shared" si="88"/>
        <v>-3.9118181818181821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5"/>
  <sheetViews>
    <sheetView tabSelected="1" workbookViewId="0"/>
  </sheetViews>
  <sheetFormatPr defaultRowHeight="12.75" x14ac:dyDescent="0.2"/>
  <cols>
    <col min="1" max="1" width="9.140625" style="3"/>
    <col min="2" max="2" width="13.7109375" style="3" bestFit="1" customWidth="1"/>
    <col min="3" max="3" width="14.28515625" style="3" bestFit="1" customWidth="1"/>
    <col min="4" max="4" width="10" style="3" bestFit="1" customWidth="1"/>
    <col min="5" max="5" width="15.85546875" style="3" bestFit="1" customWidth="1"/>
    <col min="6" max="6" width="9.5703125" style="3" bestFit="1" customWidth="1"/>
    <col min="7" max="16384" width="9.140625" style="3"/>
  </cols>
  <sheetData>
    <row r="1" spans="1:6" x14ac:dyDescent="0.2">
      <c r="A1" s="3" t="s">
        <v>219</v>
      </c>
    </row>
    <row r="2" spans="1:6" x14ac:dyDescent="0.2">
      <c r="A2" s="3" t="s">
        <v>30</v>
      </c>
    </row>
    <row r="3" spans="1:6" x14ac:dyDescent="0.2">
      <c r="A3" s="3" t="s">
        <v>38</v>
      </c>
    </row>
    <row r="4" spans="1:6" x14ac:dyDescent="0.2">
      <c r="A4" s="3" t="s">
        <v>39</v>
      </c>
    </row>
    <row r="5" spans="1:6" x14ac:dyDescent="0.2">
      <c r="A5" s="3" t="s">
        <v>31</v>
      </c>
    </row>
    <row r="6" spans="1:6" x14ac:dyDescent="0.2">
      <c r="B6" s="3" t="s">
        <v>45</v>
      </c>
      <c r="C6" s="3" t="s">
        <v>46</v>
      </c>
      <c r="D6" s="3" t="s">
        <v>43</v>
      </c>
      <c r="E6" s="3" t="s">
        <v>44</v>
      </c>
      <c r="F6" s="3" t="s">
        <v>37</v>
      </c>
    </row>
    <row r="7" spans="1:6" x14ac:dyDescent="0.2">
      <c r="A7" s="3">
        <v>1992</v>
      </c>
      <c r="B7" s="163">
        <v>33905.85</v>
      </c>
      <c r="C7" s="163">
        <v>6147.92</v>
      </c>
      <c r="D7" s="163">
        <f t="shared" ref="D7:D25" si="0">SUM(B7:C7)</f>
        <v>40053.769999999997</v>
      </c>
      <c r="E7" s="163"/>
      <c r="F7" s="163">
        <v>46906</v>
      </c>
    </row>
    <row r="8" spans="1:6" x14ac:dyDescent="0.2">
      <c r="A8" s="3">
        <v>1993</v>
      </c>
      <c r="B8" s="163">
        <v>35922.79</v>
      </c>
      <c r="C8" s="163">
        <v>4543.84</v>
      </c>
      <c r="D8" s="163">
        <f t="shared" si="0"/>
        <v>40466.630000000005</v>
      </c>
      <c r="E8" s="163"/>
      <c r="F8" s="163">
        <v>46906</v>
      </c>
    </row>
    <row r="9" spans="1:6" x14ac:dyDescent="0.2">
      <c r="A9" s="3">
        <v>1994</v>
      </c>
      <c r="B9" s="163">
        <v>50387.75</v>
      </c>
      <c r="C9" s="163">
        <v>9039.3799999999992</v>
      </c>
      <c r="D9" s="163">
        <f t="shared" si="0"/>
        <v>59427.13</v>
      </c>
      <c r="E9" s="163"/>
      <c r="F9" s="163">
        <v>46906</v>
      </c>
    </row>
    <row r="10" spans="1:6" x14ac:dyDescent="0.2">
      <c r="A10" s="3">
        <v>1995</v>
      </c>
      <c r="B10" s="163">
        <v>41706.97</v>
      </c>
      <c r="C10" s="163">
        <v>7017.22</v>
      </c>
      <c r="D10" s="163">
        <f t="shared" si="0"/>
        <v>48724.19</v>
      </c>
      <c r="E10" s="163"/>
      <c r="F10" s="163">
        <v>46906</v>
      </c>
    </row>
    <row r="11" spans="1:6" x14ac:dyDescent="0.2">
      <c r="A11" s="3">
        <v>1996</v>
      </c>
      <c r="B11" s="163">
        <v>34151.360000000001</v>
      </c>
      <c r="C11" s="163">
        <v>6565.89</v>
      </c>
      <c r="D11" s="163">
        <f t="shared" si="0"/>
        <v>40717.25</v>
      </c>
      <c r="E11" s="163"/>
      <c r="F11" s="163">
        <v>46906</v>
      </c>
    </row>
    <row r="12" spans="1:6" x14ac:dyDescent="0.2">
      <c r="A12" s="3">
        <v>1997</v>
      </c>
      <c r="B12" s="163">
        <v>31527.1</v>
      </c>
      <c r="C12" s="163">
        <v>5745.02</v>
      </c>
      <c r="D12" s="163">
        <f t="shared" si="0"/>
        <v>37272.119999999995</v>
      </c>
      <c r="E12" s="163"/>
      <c r="F12" s="163">
        <v>46906</v>
      </c>
    </row>
    <row r="13" spans="1:6" x14ac:dyDescent="0.2">
      <c r="A13" s="3">
        <v>1998</v>
      </c>
      <c r="B13" s="163">
        <v>48811.19</v>
      </c>
      <c r="C13" s="163">
        <v>7856.09</v>
      </c>
      <c r="D13" s="163">
        <f t="shared" si="0"/>
        <v>56667.28</v>
      </c>
      <c r="E13" s="163"/>
      <c r="F13" s="163">
        <v>46906</v>
      </c>
    </row>
    <row r="14" spans="1:6" x14ac:dyDescent="0.2">
      <c r="A14" s="3">
        <v>1999</v>
      </c>
      <c r="B14" s="163">
        <v>43800.63</v>
      </c>
      <c r="C14" s="163">
        <v>6960.67</v>
      </c>
      <c r="D14" s="163">
        <f t="shared" si="0"/>
        <v>50761.299999999996</v>
      </c>
      <c r="E14" s="163"/>
      <c r="F14" s="163">
        <v>46906</v>
      </c>
    </row>
    <row r="15" spans="1:6" x14ac:dyDescent="0.2">
      <c r="A15" s="3">
        <v>2000</v>
      </c>
      <c r="B15" s="163">
        <v>46431.07</v>
      </c>
      <c r="C15" s="163">
        <v>8268.2620000000006</v>
      </c>
      <c r="D15" s="163">
        <f t="shared" si="0"/>
        <v>54699.332000000002</v>
      </c>
      <c r="E15" s="163"/>
      <c r="F15" s="163">
        <v>46906</v>
      </c>
    </row>
    <row r="16" spans="1:6" x14ac:dyDescent="0.2">
      <c r="A16" s="3">
        <v>2001</v>
      </c>
      <c r="B16" s="163">
        <v>52561.8</v>
      </c>
      <c r="C16" s="163">
        <v>9285.94</v>
      </c>
      <c r="D16" s="163">
        <f t="shared" si="0"/>
        <v>61847.740000000005</v>
      </c>
      <c r="E16" s="163">
        <f t="shared" ref="E16:E25" si="1">AVERAGE(D7:D16)</f>
        <v>49063.674199999994</v>
      </c>
      <c r="F16" s="163">
        <v>46906</v>
      </c>
    </row>
    <row r="17" spans="1:6" x14ac:dyDescent="0.2">
      <c r="A17" s="3">
        <v>2002</v>
      </c>
      <c r="B17" s="163">
        <v>50694.11</v>
      </c>
      <c r="C17" s="163">
        <v>8714.4500000000007</v>
      </c>
      <c r="D17" s="163">
        <f t="shared" si="0"/>
        <v>59408.56</v>
      </c>
      <c r="E17" s="163">
        <f t="shared" si="1"/>
        <v>50999.153199999993</v>
      </c>
      <c r="F17" s="163">
        <v>46906</v>
      </c>
    </row>
    <row r="18" spans="1:6" x14ac:dyDescent="0.2">
      <c r="A18" s="3">
        <v>2003</v>
      </c>
      <c r="B18" s="163">
        <v>51152.29</v>
      </c>
      <c r="C18" s="163">
        <v>8630.69</v>
      </c>
      <c r="D18" s="163">
        <f t="shared" si="0"/>
        <v>59782.98</v>
      </c>
      <c r="E18" s="163">
        <f t="shared" si="1"/>
        <v>52930.788199999995</v>
      </c>
      <c r="F18" s="163">
        <v>46906</v>
      </c>
    </row>
    <row r="19" spans="1:6" x14ac:dyDescent="0.2">
      <c r="A19" s="3">
        <v>2004</v>
      </c>
      <c r="B19" s="163">
        <v>43625.68</v>
      </c>
      <c r="C19" s="163">
        <v>5644.79</v>
      </c>
      <c r="D19" s="163">
        <f t="shared" si="0"/>
        <v>49270.47</v>
      </c>
      <c r="E19" s="163">
        <f t="shared" si="1"/>
        <v>51915.122199999998</v>
      </c>
      <c r="F19" s="163">
        <v>46906</v>
      </c>
    </row>
    <row r="20" spans="1:6" x14ac:dyDescent="0.2">
      <c r="A20" s="3">
        <v>2005</v>
      </c>
      <c r="B20" s="163">
        <v>41496.32</v>
      </c>
      <c r="C20" s="163">
        <v>6806.16</v>
      </c>
      <c r="D20" s="163">
        <f t="shared" si="0"/>
        <v>48302.479999999996</v>
      </c>
      <c r="E20" s="163">
        <f t="shared" si="1"/>
        <v>51872.951199999996</v>
      </c>
      <c r="F20" s="163">
        <v>46906</v>
      </c>
    </row>
    <row r="21" spans="1:6" x14ac:dyDescent="0.2">
      <c r="A21" s="3">
        <v>2006</v>
      </c>
      <c r="B21" s="163">
        <v>49961.55</v>
      </c>
      <c r="C21" s="163">
        <v>8291.92</v>
      </c>
      <c r="D21" s="163">
        <f t="shared" si="0"/>
        <v>58253.47</v>
      </c>
      <c r="E21" s="163">
        <f t="shared" si="1"/>
        <v>53626.573199999999</v>
      </c>
      <c r="F21" s="163">
        <v>46906</v>
      </c>
    </row>
    <row r="22" spans="1:6" x14ac:dyDescent="0.2">
      <c r="A22" s="3">
        <v>2007</v>
      </c>
      <c r="B22" s="163">
        <v>38603.06</v>
      </c>
      <c r="C22" s="163">
        <v>6287.94</v>
      </c>
      <c r="D22" s="163">
        <f t="shared" si="0"/>
        <v>44891</v>
      </c>
      <c r="E22" s="163">
        <f t="shared" si="1"/>
        <v>54388.461199999998</v>
      </c>
      <c r="F22" s="163">
        <v>46906</v>
      </c>
    </row>
    <row r="23" spans="1:6" x14ac:dyDescent="0.2">
      <c r="A23" s="3">
        <v>2008</v>
      </c>
      <c r="B23" s="163">
        <v>44130.85</v>
      </c>
      <c r="C23" s="163">
        <v>5794.2</v>
      </c>
      <c r="D23" s="163">
        <f t="shared" si="0"/>
        <v>49925.049999999996</v>
      </c>
      <c r="E23" s="163">
        <f t="shared" si="1"/>
        <v>53714.2382</v>
      </c>
      <c r="F23" s="163">
        <v>46906</v>
      </c>
    </row>
    <row r="24" spans="1:6" x14ac:dyDescent="0.2">
      <c r="A24" s="3">
        <v>2009</v>
      </c>
      <c r="B24" s="163">
        <v>42377.69</v>
      </c>
      <c r="C24" s="163">
        <v>6606.7</v>
      </c>
      <c r="D24" s="163">
        <f t="shared" si="0"/>
        <v>48984.39</v>
      </c>
      <c r="E24" s="163">
        <f t="shared" si="1"/>
        <v>53536.547199999994</v>
      </c>
      <c r="F24" s="163">
        <v>46906</v>
      </c>
    </row>
    <row r="25" spans="1:6" x14ac:dyDescent="0.2">
      <c r="A25" s="3">
        <v>2010</v>
      </c>
      <c r="B25" s="163">
        <v>48615.82</v>
      </c>
      <c r="C25" s="163">
        <v>9089.74</v>
      </c>
      <c r="D25" s="163">
        <f t="shared" si="0"/>
        <v>57705.56</v>
      </c>
      <c r="E25" s="163">
        <f t="shared" si="1"/>
        <v>53837.17</v>
      </c>
      <c r="F25" s="163">
        <v>46906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3"/>
  <sheetViews>
    <sheetView workbookViewId="0">
      <selection activeCell="K40" sqref="K40"/>
    </sheetView>
  </sheetViews>
  <sheetFormatPr defaultRowHeight="12.75" x14ac:dyDescent="0.2"/>
  <cols>
    <col min="1" max="1" width="9.140625" style="3"/>
    <col min="2" max="2" width="12.42578125" style="3" bestFit="1" customWidth="1"/>
    <col min="3" max="3" width="11" style="3" bestFit="1" customWidth="1"/>
    <col min="4" max="16384" width="9.140625" style="3"/>
  </cols>
  <sheetData>
    <row r="1" spans="1:9" x14ac:dyDescent="0.2">
      <c r="A1" s="3" t="s">
        <v>0</v>
      </c>
      <c r="B1" s="3" t="s">
        <v>216</v>
      </c>
      <c r="C1" s="3" t="s">
        <v>217</v>
      </c>
      <c r="D1" s="3" t="s">
        <v>218</v>
      </c>
    </row>
    <row r="2" spans="1:9" x14ac:dyDescent="0.2">
      <c r="A2" s="3">
        <v>2001</v>
      </c>
      <c r="B2" s="160">
        <v>20.104999999999997</v>
      </c>
      <c r="C2" s="3">
        <v>24.33</v>
      </c>
      <c r="D2" s="163">
        <v>199609.16999999998</v>
      </c>
    </row>
    <row r="3" spans="1:9" x14ac:dyDescent="0.2">
      <c r="A3" s="3">
        <v>2002</v>
      </c>
      <c r="B3" s="160">
        <v>23.254999999999999</v>
      </c>
      <c r="C3" s="3">
        <v>24.33</v>
      </c>
      <c r="D3" s="163">
        <v>198312.76</v>
      </c>
    </row>
    <row r="4" spans="1:9" x14ac:dyDescent="0.2">
      <c r="A4" s="3">
        <v>2003</v>
      </c>
      <c r="B4" s="160">
        <v>19.222500000000004</v>
      </c>
      <c r="C4" s="3">
        <v>24.33</v>
      </c>
      <c r="D4" s="163">
        <v>194924.85</v>
      </c>
    </row>
    <row r="5" spans="1:9" x14ac:dyDescent="0.2">
      <c r="A5" s="3">
        <v>2004</v>
      </c>
      <c r="B5" s="160">
        <v>26.540000000000003</v>
      </c>
      <c r="C5" s="3">
        <v>24.33</v>
      </c>
      <c r="D5" s="163">
        <v>154154.15</v>
      </c>
    </row>
    <row r="6" spans="1:9" x14ac:dyDescent="0.2">
      <c r="A6" s="3">
        <v>2005</v>
      </c>
      <c r="B6" s="160">
        <v>26.7425</v>
      </c>
      <c r="C6" s="3">
        <v>24.33</v>
      </c>
      <c r="D6" s="163">
        <v>157611.1</v>
      </c>
    </row>
    <row r="7" spans="1:9" x14ac:dyDescent="0.2">
      <c r="A7" s="3">
        <v>2006</v>
      </c>
      <c r="B7" s="160">
        <v>23.943333333333332</v>
      </c>
      <c r="C7" s="3">
        <v>24.33</v>
      </c>
      <c r="D7" s="163">
        <v>186722.51</v>
      </c>
    </row>
    <row r="8" spans="1:9" x14ac:dyDescent="0.2">
      <c r="A8" s="3">
        <v>2007</v>
      </c>
      <c r="B8" s="160">
        <v>33.603333333333332</v>
      </c>
      <c r="C8" s="3">
        <v>24.33</v>
      </c>
      <c r="D8" s="163">
        <v>142505.37</v>
      </c>
    </row>
    <row r="9" spans="1:9" x14ac:dyDescent="0.2">
      <c r="A9" s="3">
        <v>2008</v>
      </c>
      <c r="B9" s="160">
        <v>27.903333333333336</v>
      </c>
      <c r="C9" s="3">
        <v>24.33</v>
      </c>
      <c r="D9" s="163">
        <v>162299.35</v>
      </c>
    </row>
    <row r="10" spans="1:9" x14ac:dyDescent="0.2">
      <c r="A10" s="3">
        <v>2009</v>
      </c>
      <c r="B10" s="160">
        <v>24.047499999999999</v>
      </c>
      <c r="C10" s="3">
        <v>24.33</v>
      </c>
      <c r="D10" s="163">
        <v>156119.01</v>
      </c>
    </row>
    <row r="11" spans="1:9" x14ac:dyDescent="0.2">
      <c r="A11" s="3">
        <v>2010</v>
      </c>
      <c r="B11" s="160">
        <v>26.89</v>
      </c>
      <c r="C11" s="3">
        <v>24.33</v>
      </c>
      <c r="D11" s="163">
        <v>178306.38999999998</v>
      </c>
    </row>
    <row r="13" spans="1:9" x14ac:dyDescent="0.2">
      <c r="B13" s="161">
        <v>1</v>
      </c>
      <c r="C13" s="3">
        <v>2</v>
      </c>
      <c r="D13" s="3">
        <v>3</v>
      </c>
      <c r="E13" s="3">
        <v>4</v>
      </c>
      <c r="F13" s="3">
        <v>5</v>
      </c>
      <c r="G13" s="3">
        <v>7</v>
      </c>
      <c r="H13" s="3" t="s">
        <v>212</v>
      </c>
      <c r="I13" s="3" t="s">
        <v>43</v>
      </c>
    </row>
    <row r="14" spans="1:9" x14ac:dyDescent="0.2">
      <c r="A14" s="3">
        <v>2001</v>
      </c>
      <c r="B14" s="163">
        <v>7213.19</v>
      </c>
      <c r="C14" s="163">
        <v>5648.32</v>
      </c>
      <c r="D14" s="163">
        <v>6775.99</v>
      </c>
      <c r="E14" s="163">
        <v>22355.37</v>
      </c>
      <c r="F14" s="163">
        <v>95768.56</v>
      </c>
      <c r="G14" s="163">
        <v>52561.8</v>
      </c>
      <c r="H14" s="163">
        <v>9285.94</v>
      </c>
      <c r="I14" s="163">
        <f>SUM(B14:H14)</f>
        <v>199609.16999999998</v>
      </c>
    </row>
    <row r="15" spans="1:9" x14ac:dyDescent="0.2">
      <c r="A15" s="3">
        <v>2002</v>
      </c>
      <c r="B15" s="163">
        <v>7660.93</v>
      </c>
      <c r="C15" s="163">
        <v>5942.01</v>
      </c>
      <c r="D15" s="163">
        <v>6116.96</v>
      </c>
      <c r="E15" s="163">
        <v>21894.38</v>
      </c>
      <c r="F15" s="163">
        <v>97289.919999999998</v>
      </c>
      <c r="G15" s="163">
        <v>50694.11</v>
      </c>
      <c r="H15" s="163">
        <v>8714.4500000000007</v>
      </c>
      <c r="I15" s="163">
        <f t="shared" ref="I15:I23" si="0">SUM(B15:H15)</f>
        <v>198312.76</v>
      </c>
    </row>
    <row r="16" spans="1:9" x14ac:dyDescent="0.2">
      <c r="A16" s="3">
        <v>2003</v>
      </c>
      <c r="B16" s="163">
        <v>7988.26</v>
      </c>
      <c r="C16" s="163">
        <v>5610.43</v>
      </c>
      <c r="D16" s="163">
        <v>7333.22</v>
      </c>
      <c r="E16" s="163">
        <v>20953.63</v>
      </c>
      <c r="F16" s="163">
        <v>93256.33</v>
      </c>
      <c r="G16" s="163">
        <v>51152.29</v>
      </c>
      <c r="H16" s="163">
        <v>8630.69</v>
      </c>
      <c r="I16" s="163">
        <f t="shared" si="0"/>
        <v>194924.85</v>
      </c>
    </row>
    <row r="17" spans="1:9" x14ac:dyDescent="0.2">
      <c r="A17" s="3">
        <v>2004</v>
      </c>
      <c r="B17" s="163">
        <v>5261.04</v>
      </c>
      <c r="C17" s="163">
        <v>4140.8999999999996</v>
      </c>
      <c r="D17" s="163">
        <v>4741.2</v>
      </c>
      <c r="E17" s="163">
        <v>15556.98</v>
      </c>
      <c r="F17" s="163">
        <v>75183.56</v>
      </c>
      <c r="G17" s="163">
        <v>43625.68</v>
      </c>
      <c r="H17" s="163">
        <v>5644.79</v>
      </c>
      <c r="I17" s="163">
        <f t="shared" si="0"/>
        <v>154154.15</v>
      </c>
    </row>
    <row r="18" spans="1:9" x14ac:dyDescent="0.2">
      <c r="A18" s="3">
        <v>2005</v>
      </c>
      <c r="B18" s="163">
        <v>5944</v>
      </c>
      <c r="C18" s="163">
        <v>4976.04</v>
      </c>
      <c r="D18" s="163">
        <v>4989.3500000000004</v>
      </c>
      <c r="E18" s="163">
        <v>17708.14</v>
      </c>
      <c r="F18" s="163">
        <v>75691.09</v>
      </c>
      <c r="G18" s="163">
        <v>41496.32</v>
      </c>
      <c r="H18" s="163">
        <v>6806.16</v>
      </c>
      <c r="I18" s="163">
        <f t="shared" si="0"/>
        <v>157611.1</v>
      </c>
    </row>
    <row r="19" spans="1:9" x14ac:dyDescent="0.2">
      <c r="A19" s="3">
        <v>2006</v>
      </c>
      <c r="B19" s="163">
        <v>7176.31</v>
      </c>
      <c r="C19" s="163">
        <v>5054.05</v>
      </c>
      <c r="D19" s="163">
        <v>6094.87</v>
      </c>
      <c r="E19" s="163">
        <v>20367.41</v>
      </c>
      <c r="F19" s="163">
        <v>89776.4</v>
      </c>
      <c r="G19" s="163">
        <v>49961.55</v>
      </c>
      <c r="H19" s="163">
        <v>8291.92</v>
      </c>
      <c r="I19" s="163">
        <f t="shared" si="0"/>
        <v>186722.51</v>
      </c>
    </row>
    <row r="20" spans="1:9" x14ac:dyDescent="0.2">
      <c r="A20" s="3">
        <v>2007</v>
      </c>
      <c r="B20" s="163">
        <v>4651.99</v>
      </c>
      <c r="C20" s="163">
        <v>4669.3599999999997</v>
      </c>
      <c r="D20" s="163">
        <v>4102.3</v>
      </c>
      <c r="E20" s="163">
        <v>14273.02</v>
      </c>
      <c r="F20" s="163">
        <v>69917.7</v>
      </c>
      <c r="G20" s="163">
        <v>38603.06</v>
      </c>
      <c r="H20" s="163">
        <v>6287.94</v>
      </c>
      <c r="I20" s="163">
        <f t="shared" si="0"/>
        <v>142505.37</v>
      </c>
    </row>
    <row r="21" spans="1:9" x14ac:dyDescent="0.2">
      <c r="A21" s="3">
        <v>2008</v>
      </c>
      <c r="B21" s="163">
        <v>6435.49</v>
      </c>
      <c r="C21" s="163">
        <v>4197.75</v>
      </c>
      <c r="D21" s="163">
        <v>5193.41</v>
      </c>
      <c r="E21" s="163">
        <v>16679.88</v>
      </c>
      <c r="F21" s="163">
        <v>79867.77</v>
      </c>
      <c r="G21" s="163">
        <v>44130.85</v>
      </c>
      <c r="H21" s="163">
        <v>5794.2</v>
      </c>
      <c r="I21" s="163">
        <f t="shared" si="0"/>
        <v>162299.35</v>
      </c>
    </row>
    <row r="22" spans="1:9" x14ac:dyDescent="0.2">
      <c r="A22" s="3">
        <v>2009</v>
      </c>
      <c r="B22" s="163">
        <v>5369.03</v>
      </c>
      <c r="C22" s="163">
        <v>4309.47</v>
      </c>
      <c r="D22" s="163">
        <v>4996.74</v>
      </c>
      <c r="E22" s="163">
        <v>16852.580000000002</v>
      </c>
      <c r="F22" s="163">
        <v>75606.8</v>
      </c>
      <c r="G22" s="163">
        <v>42377.69</v>
      </c>
      <c r="H22" s="163">
        <v>6606.7</v>
      </c>
      <c r="I22" s="163">
        <f t="shared" si="0"/>
        <v>156119.01</v>
      </c>
    </row>
    <row r="23" spans="1:9" x14ac:dyDescent="0.2">
      <c r="A23" s="3">
        <v>2010</v>
      </c>
      <c r="B23" s="163">
        <v>7307.31</v>
      </c>
      <c r="C23" s="163">
        <v>5295.54</v>
      </c>
      <c r="D23" s="163">
        <v>5017</v>
      </c>
      <c r="E23" s="163">
        <v>19458.89</v>
      </c>
      <c r="F23" s="163">
        <v>83522.09</v>
      </c>
      <c r="G23" s="163">
        <v>48615.82</v>
      </c>
      <c r="H23" s="163">
        <v>9089.74</v>
      </c>
      <c r="I23" s="163">
        <f t="shared" si="0"/>
        <v>178306.38999999998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Stream Corridor GW Use</vt:lpstr>
      <vt:lpstr>GW Management Area GW Use</vt:lpstr>
      <vt:lpstr>Zenith 10-Year Rolling Average</vt:lpstr>
      <vt:lpstr>Precipitation</vt:lpstr>
      <vt:lpstr>Zenith MDS</vt:lpstr>
      <vt:lpstr>Monitoring Well Measurements</vt:lpstr>
      <vt:lpstr>Basinwide GW Use</vt:lpstr>
      <vt:lpstr>Precip vs. GW Use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Paull, Darci</dc:creator>
  <cp:lastModifiedBy>Paull, Darci</cp:lastModifiedBy>
  <dcterms:created xsi:type="dcterms:W3CDTF">2012-02-29T13:39:28Z</dcterms:created>
  <dcterms:modified xsi:type="dcterms:W3CDTF">2012-03-01T18:00:11Z</dcterms:modified>
</cp:coreProperties>
</file>